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Intestazione" sheetId="1" r:id="rId1"/>
    <sheet name=" Attività complessiva sportelli" sheetId="6" r:id="rId2"/>
    <sheet name="Prenotazioni per Struttura" sheetId="3" r:id="rId3"/>
    <sheet name="Dettaglio Farmacie" sheetId="4" r:id="rId4"/>
  </sheets>
  <calcPr calcId="152511"/>
</workbook>
</file>

<file path=xl/calcChain.xml><?xml version="1.0" encoding="utf-8"?>
<calcChain xmlns="http://schemas.openxmlformats.org/spreadsheetml/2006/main">
  <c r="B17" i="6" l="1"/>
  <c r="G22" i="4" l="1"/>
  <c r="H25" i="3" l="1"/>
  <c r="G25" i="3"/>
  <c r="F25" i="3"/>
  <c r="E25" i="3"/>
  <c r="D25" i="3"/>
  <c r="C25" i="3"/>
  <c r="B25" i="3"/>
  <c r="I24" i="3"/>
  <c r="I23" i="3"/>
  <c r="I22" i="3"/>
  <c r="I21" i="3"/>
  <c r="I20" i="3"/>
  <c r="I19" i="3"/>
  <c r="I18" i="3"/>
  <c r="I17" i="3"/>
  <c r="I16" i="3"/>
  <c r="I15" i="3"/>
  <c r="I14" i="3"/>
  <c r="H9" i="3"/>
  <c r="G9" i="3"/>
  <c r="F9" i="3"/>
  <c r="E9" i="3"/>
  <c r="D9" i="3"/>
  <c r="C9" i="3"/>
  <c r="B9" i="3"/>
  <c r="I8" i="3"/>
  <c r="H38" i="3" s="1"/>
  <c r="I7" i="3"/>
  <c r="H37" i="3" s="1"/>
  <c r="I6" i="3"/>
  <c r="H36" i="3" s="1"/>
  <c r="I5" i="3"/>
  <c r="H35" i="3" s="1"/>
  <c r="I4" i="3"/>
  <c r="H34" i="3" s="1"/>
  <c r="I3" i="3"/>
  <c r="H33" i="3" s="1"/>
  <c r="E38" i="3" l="1"/>
  <c r="G36" i="3"/>
  <c r="C36" i="3"/>
  <c r="E34" i="3"/>
  <c r="D28" i="3"/>
  <c r="F28" i="3"/>
  <c r="H28" i="3"/>
  <c r="C28" i="3"/>
  <c r="E28" i="3"/>
  <c r="G28" i="3"/>
  <c r="C34" i="3"/>
  <c r="G34" i="3"/>
  <c r="E36" i="3"/>
  <c r="C38" i="3"/>
  <c r="G38" i="3"/>
  <c r="I25" i="3"/>
  <c r="C33" i="3"/>
  <c r="E33" i="3"/>
  <c r="G33" i="3"/>
  <c r="C35" i="3"/>
  <c r="E35" i="3"/>
  <c r="G35" i="3"/>
  <c r="C37" i="3"/>
  <c r="E37" i="3"/>
  <c r="G37" i="3"/>
  <c r="I9" i="3"/>
  <c r="B28" i="3"/>
  <c r="B33" i="3"/>
  <c r="D33" i="3"/>
  <c r="F33" i="3"/>
  <c r="B34" i="3"/>
  <c r="D34" i="3"/>
  <c r="F34" i="3"/>
  <c r="B35" i="3"/>
  <c r="D35" i="3"/>
  <c r="F35" i="3"/>
  <c r="B36" i="3"/>
  <c r="D36" i="3"/>
  <c r="F36" i="3"/>
  <c r="B37" i="3"/>
  <c r="D37" i="3"/>
  <c r="F37" i="3"/>
  <c r="B38" i="3"/>
  <c r="D38" i="3"/>
  <c r="F38" i="3"/>
  <c r="E17" i="6"/>
  <c r="I37" i="3" l="1"/>
  <c r="I35" i="3"/>
  <c r="I33" i="3"/>
  <c r="G39" i="3"/>
  <c r="E39" i="3"/>
  <c r="C39" i="3"/>
  <c r="I28" i="3"/>
  <c r="F39" i="3"/>
  <c r="B39" i="3"/>
  <c r="I38" i="3"/>
  <c r="I36" i="3"/>
  <c r="I34" i="3"/>
  <c r="H39" i="3"/>
  <c r="D39" i="3"/>
  <c r="F51" i="6"/>
  <c r="E51" i="6"/>
  <c r="D51" i="6"/>
  <c r="C51" i="6"/>
  <c r="B51" i="6"/>
  <c r="F35" i="6"/>
  <c r="E35" i="6"/>
  <c r="D35" i="6"/>
  <c r="C35" i="6"/>
  <c r="B35" i="6"/>
  <c r="F17" i="6"/>
  <c r="D17" i="6"/>
  <c r="C17" i="6"/>
  <c r="D54" i="6" l="1"/>
  <c r="B54" i="6"/>
  <c r="I39" i="3"/>
  <c r="F54" i="6"/>
  <c r="C54" i="6"/>
  <c r="F56" i="4" l="1"/>
  <c r="E56" i="4"/>
  <c r="D56" i="4"/>
  <c r="C56" i="4"/>
  <c r="B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56" i="4" l="1"/>
  <c r="E54" i="6" l="1"/>
</calcChain>
</file>

<file path=xl/sharedStrings.xml><?xml version="1.0" encoding="utf-8"?>
<sst xmlns="http://schemas.openxmlformats.org/spreadsheetml/2006/main" count="194" uniqueCount="146">
  <si>
    <t>N. 1 TRIESTINA</t>
  </si>
  <si>
    <t xml:space="preserve">PRENOTAZIONI  </t>
  </si>
  <si>
    <t>DA PUNTO DI PRENOTAZIONE</t>
  </si>
  <si>
    <t>A STRUTTURA</t>
  </si>
  <si>
    <t>Metodologia dell'estrapolazione:</t>
  </si>
  <si>
    <t>Dati estrapolati da "Business Objects":</t>
  </si>
  <si>
    <t>AZIENDA PER L'ASSISTENZA SANITARIA</t>
  </si>
  <si>
    <t>Sportelli CUP</t>
  </si>
  <si>
    <t>Disdette</t>
  </si>
  <si>
    <t>Acquisizioni</t>
  </si>
  <si>
    <t>Incassi</t>
  </si>
  <si>
    <t>Farmacie</t>
  </si>
  <si>
    <t>Maggiore</t>
  </si>
  <si>
    <t>Cattinara</t>
  </si>
  <si>
    <t>Burlo Garofolo</t>
  </si>
  <si>
    <t xml:space="preserve">Farneto </t>
  </si>
  <si>
    <t>AOUTS Nordio</t>
  </si>
  <si>
    <t>Stock</t>
  </si>
  <si>
    <t>Opicina</t>
  </si>
  <si>
    <t>Puccini</t>
  </si>
  <si>
    <t>Muggia</t>
  </si>
  <si>
    <t>San Giovanni</t>
  </si>
  <si>
    <t>TOTALE</t>
  </si>
  <si>
    <t xml:space="preserve">Incassi </t>
  </si>
  <si>
    <t>REFERENTI</t>
  </si>
  <si>
    <t>Referenti Burlo</t>
  </si>
  <si>
    <t>Referenti AOUTS e DS</t>
  </si>
  <si>
    <t>Sportelli Incasso</t>
  </si>
  <si>
    <t>Ticket WEB</t>
  </si>
  <si>
    <t>Casse Automatiche AOR</t>
  </si>
  <si>
    <t>Altre postazioni</t>
  </si>
  <si>
    <t>Cattinara Reparti</t>
  </si>
  <si>
    <t>Maggiore Reparti</t>
  </si>
  <si>
    <t>Burlo Reparti</t>
  </si>
  <si>
    <t>CCV</t>
  </si>
  <si>
    <t>C. Sociale Oncologico</t>
  </si>
  <si>
    <t>D1 ambulatori</t>
  </si>
  <si>
    <t xml:space="preserve">D2 ambulatori </t>
  </si>
  <si>
    <t>D3 ambulatori</t>
  </si>
  <si>
    <t>D4 ambulatori</t>
  </si>
  <si>
    <t>DDD,DSM,DIP e SP</t>
  </si>
  <si>
    <t>TOTALE COMPLESSIVO</t>
  </si>
  <si>
    <t>Conteggiati anche i prelievi microbiologici e i prelievi domiciliari</t>
  </si>
  <si>
    <t>PUNTI DI PRENOTAZIONE</t>
  </si>
  <si>
    <t xml:space="preserve">AOR TS </t>
  </si>
  <si>
    <t>IRCCS Burlo Garofolo</t>
  </si>
  <si>
    <t>ACCREDITATI ESTERNI</t>
  </si>
  <si>
    <t>LP AOUTS</t>
  </si>
  <si>
    <t>LP BURLO</t>
  </si>
  <si>
    <t>Somma:</t>
  </si>
  <si>
    <t>CALL CENTER REGIONALE</t>
  </si>
  <si>
    <t>FARMACIE</t>
  </si>
  <si>
    <t>SPORTELLI CUP AOUTS</t>
  </si>
  <si>
    <t>BURLO SPORTELLI CUP</t>
  </si>
  <si>
    <t>"REPARTI"</t>
  </si>
  <si>
    <t>AOR TS Cattinara Reparti</t>
  </si>
  <si>
    <t>AOR TS Maggiore Reparti</t>
  </si>
  <si>
    <t>BURLO Reparti</t>
  </si>
  <si>
    <t>AAS1 Dipartimenti</t>
  </si>
  <si>
    <t>Referenti AOUTS</t>
  </si>
  <si>
    <t>Referenti BURLO</t>
  </si>
  <si>
    <t xml:space="preserve">L'attività del distretto 2 e di valmaura confluisce negli sportelli CUP </t>
  </si>
  <si>
    <t>FARMACIA</t>
  </si>
  <si>
    <t>PRENOTAZIONI</t>
  </si>
  <si>
    <t xml:space="preserve">ACQUISIZIONI  </t>
  </si>
  <si>
    <t>DISDETTE ANNULLI</t>
  </si>
  <si>
    <t>ann stesso gg pren</t>
  </si>
  <si>
    <t>INCASSI</t>
  </si>
  <si>
    <t>% DISDETTE / ANNULLI</t>
  </si>
  <si>
    <t>ALABARDA</t>
  </si>
  <si>
    <t>ALTURA</t>
  </si>
  <si>
    <t>AMAZZONE TRIONFANTE</t>
  </si>
  <si>
    <t>ANGELO D'ORO</t>
  </si>
  <si>
    <t>ANNUNZIATA</t>
  </si>
  <si>
    <t>AQUILA IMPERIALE</t>
  </si>
  <si>
    <t xml:space="preserve">AQUILINIA </t>
  </si>
  <si>
    <t>BAIAMONTI</t>
  </si>
  <si>
    <t>BASILICA</t>
  </si>
  <si>
    <t>BUDIN</t>
  </si>
  <si>
    <t>BUSOLINI</t>
  </si>
  <si>
    <t>CAMMELLO</t>
  </si>
  <si>
    <t>CARSO</t>
  </si>
  <si>
    <t>CEDRO</t>
  </si>
  <si>
    <t>CENTAURO</t>
  </si>
  <si>
    <t>CERMELJ</t>
  </si>
  <si>
    <t xml:space="preserve">CORSO </t>
  </si>
  <si>
    <t>CROCE AZZURRA</t>
  </si>
  <si>
    <t>DE LEITENBURG</t>
  </si>
  <si>
    <t>DUE LUCCI</t>
  </si>
  <si>
    <t>ESCULAPIO</t>
  </si>
  <si>
    <t>FERNETTI</t>
  </si>
  <si>
    <t xml:space="preserve">FLAVIA </t>
  </si>
  <si>
    <t>FUMANERI</t>
  </si>
  <si>
    <t xml:space="preserve"> FURIGO</t>
  </si>
  <si>
    <t>GALENO</t>
  </si>
  <si>
    <t>GEMELLI</t>
  </si>
  <si>
    <t>GIGLIO</t>
  </si>
  <si>
    <t>GIUSTIZIA</t>
  </si>
  <si>
    <t>GUARDIELLA</t>
  </si>
  <si>
    <t>IGEA</t>
  </si>
  <si>
    <t>LLOYD</t>
  </si>
  <si>
    <t>LOGAR</t>
  </si>
  <si>
    <t>MADDALENA</t>
  </si>
  <si>
    <t>MADONNA DEL MARE</t>
  </si>
  <si>
    <t>MELARA</t>
  </si>
  <si>
    <t>MINERVA</t>
  </si>
  <si>
    <t>MODERNA</t>
  </si>
  <si>
    <t>OBELISCO</t>
  </si>
  <si>
    <t>PATUNA</t>
  </si>
  <si>
    <t xml:space="preserve">PENSO </t>
  </si>
  <si>
    <t xml:space="preserve">RUBINO GIANNI </t>
  </si>
  <si>
    <t>RUBINO UMBERTO</t>
  </si>
  <si>
    <t>SALUTE</t>
  </si>
  <si>
    <t>SAMARITANO</t>
  </si>
  <si>
    <t>SAN GIUSTO</t>
  </si>
  <si>
    <t>SAN LORENZO</t>
  </si>
  <si>
    <t>SAN LUIGI</t>
  </si>
  <si>
    <t>SANT'ANDREA</t>
  </si>
  <si>
    <t>SPONZA</t>
  </si>
  <si>
    <t>TESTA D'ORO</t>
  </si>
  <si>
    <t>UNIVERSITA'</t>
  </si>
  <si>
    <t>VAL ROSANDRA</t>
  </si>
  <si>
    <t>Referenti AAS1</t>
  </si>
  <si>
    <t>AAS1 Sportelli</t>
  </si>
  <si>
    <t xml:space="preserve">AAS1 CCV </t>
  </si>
  <si>
    <t>AAS1 CSO</t>
  </si>
  <si>
    <t>AAS1 Ambulatori Distretti</t>
  </si>
  <si>
    <t xml:space="preserve">AAS1 </t>
  </si>
  <si>
    <t>LP AAS1e Accreditati</t>
  </si>
  <si>
    <t>LP AAS1 e Accreditati</t>
  </si>
  <si>
    <t>Prenotazioni per centri prelievo</t>
  </si>
  <si>
    <t>Prenotazioni Online</t>
  </si>
  <si>
    <t>Prenotazioni CUP</t>
  </si>
  <si>
    <t>San Giacomo</t>
  </si>
  <si>
    <t>CUP Regionale</t>
  </si>
  <si>
    <t>Prenotazioni On line</t>
  </si>
  <si>
    <t>Call Center Regionale</t>
  </si>
  <si>
    <t>Accreditati</t>
  </si>
  <si>
    <t>Estrapolazione ed elaborazione effettuta da: Federica Pizzin</t>
  </si>
  <si>
    <t>Casse Automatiche BURLO</t>
  </si>
  <si>
    <t>Statistica ed Informatizzazione Amministrativa</t>
  </si>
  <si>
    <t>MARZO 2016</t>
  </si>
  <si>
    <t>Periodo di analisi: 01/03/2016 - 31/03/2016</t>
  </si>
  <si>
    <t>Marzo 2016</t>
  </si>
  <si>
    <t>Intervallo di analisi: 01/03/2016 - 31/3/2016 - ESCLUSE PRENOTAZIONI PER CENTRI PRELIEVI</t>
  </si>
  <si>
    <t>Duino Aurisina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</si>
</sst>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36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u/>
      <sz val="8"/>
      <color indexed="12"/>
      <name val="Arial"/>
      <family val="2"/>
    </font>
    <font>
      <u/>
      <sz val="8"/>
      <color indexed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22"/>
      </bottom>
      <diagonal/>
    </border>
    <border>
      <left/>
      <right style="double">
        <color indexed="64"/>
      </right>
      <top style="double">
        <color indexed="64"/>
      </top>
      <bottom style="medium">
        <color indexed="22"/>
      </bottom>
      <diagonal/>
    </border>
    <border>
      <left/>
      <right style="medium">
        <color indexed="22"/>
      </right>
      <top style="medium">
        <color indexed="64"/>
      </top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64"/>
      </top>
      <bottom style="medium">
        <color indexed="2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22"/>
      </bottom>
      <diagonal/>
    </border>
    <border>
      <left style="double">
        <color indexed="64"/>
      </left>
      <right/>
      <top/>
      <bottom style="medium">
        <color indexed="22"/>
      </bottom>
      <diagonal/>
    </border>
    <border>
      <left/>
      <right style="double">
        <color indexed="64"/>
      </right>
      <top/>
      <bottom style="medium">
        <color indexed="22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 style="medium">
        <color indexed="22"/>
      </right>
      <top/>
      <bottom style="medium">
        <color indexed="22"/>
      </bottom>
      <diagonal/>
    </border>
    <border>
      <left style="double">
        <color indexed="64"/>
      </left>
      <right style="double">
        <color indexed="64"/>
      </right>
      <top/>
      <bottom style="medium">
        <color indexed="22"/>
      </bottom>
      <diagonal/>
    </border>
    <border>
      <left/>
      <right style="double">
        <color indexed="64"/>
      </right>
      <top style="medium">
        <color indexed="22"/>
      </top>
      <bottom style="medium">
        <color indexed="22"/>
      </bottom>
      <diagonal/>
    </border>
    <border>
      <left style="double">
        <color indexed="64"/>
      </left>
      <right/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22"/>
      </left>
      <right style="double">
        <color indexed="64"/>
      </right>
      <top style="medium">
        <color indexed="22"/>
      </top>
      <bottom style="double">
        <color indexed="64"/>
      </bottom>
      <diagonal/>
    </border>
    <border>
      <left style="double">
        <color indexed="64"/>
      </left>
      <right style="medium">
        <color indexed="22"/>
      </right>
      <top style="medium">
        <color indexed="22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22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22"/>
      </right>
      <top/>
      <bottom style="medium">
        <color indexed="64"/>
      </bottom>
      <diagonal/>
    </border>
    <border>
      <left style="medium">
        <color indexed="22"/>
      </left>
      <right style="medium">
        <color indexed="22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double">
        <color indexed="64"/>
      </left>
      <right style="medium">
        <color indexed="22"/>
      </right>
      <top style="double">
        <color indexed="64"/>
      </top>
      <bottom style="medium">
        <color indexed="22"/>
      </bottom>
      <diagonal/>
    </border>
    <border>
      <left/>
      <right style="thin">
        <color indexed="64"/>
      </right>
      <top/>
      <bottom style="medium">
        <color indexed="22"/>
      </bottom>
      <diagonal/>
    </border>
    <border>
      <left style="double">
        <color indexed="64"/>
      </left>
      <right style="medium">
        <color indexed="22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22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22"/>
      </top>
      <bottom style="medium">
        <color indexed="22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219">
    <xf numFmtId="0" fontId="0" fillId="0" borderId="0" xfId="0"/>
    <xf numFmtId="0" fontId="3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49" fontId="2" fillId="0" borderId="0" xfId="0" applyNumberFormat="1" applyFont="1"/>
    <xf numFmtId="0" fontId="3" fillId="0" borderId="0" xfId="0" applyFont="1"/>
    <xf numFmtId="0" fontId="2" fillId="4" borderId="3" xfId="0" applyFont="1" applyFill="1" applyBorder="1" applyAlignment="1">
      <alignment horizontal="center" vertical="center"/>
    </xf>
    <xf numFmtId="0" fontId="3" fillId="0" borderId="12" xfId="0" applyFont="1" applyBorder="1"/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/>
    <xf numFmtId="3" fontId="3" fillId="0" borderId="15" xfId="0" applyNumberFormat="1" applyFont="1" applyBorder="1" applyAlignment="1"/>
    <xf numFmtId="3" fontId="3" fillId="0" borderId="16" xfId="0" applyNumberFormat="1" applyFont="1" applyBorder="1" applyAlignment="1">
      <alignment horizontal="right"/>
    </xf>
    <xf numFmtId="0" fontId="3" fillId="0" borderId="17" xfId="0" applyFont="1" applyBorder="1"/>
    <xf numFmtId="3" fontId="3" fillId="0" borderId="18" xfId="0" applyNumberFormat="1" applyFont="1" applyBorder="1" applyAlignment="1">
      <alignment horizontal="right"/>
    </xf>
    <xf numFmtId="3" fontId="3" fillId="0" borderId="19" xfId="0" applyNumberFormat="1" applyFont="1" applyBorder="1" applyAlignment="1"/>
    <xf numFmtId="3" fontId="3" fillId="0" borderId="20" xfId="0" applyNumberFormat="1" applyFont="1" applyBorder="1" applyAlignment="1"/>
    <xf numFmtId="3" fontId="3" fillId="0" borderId="21" xfId="0" applyNumberFormat="1" applyFont="1" applyBorder="1" applyAlignment="1">
      <alignment horizontal="right"/>
    </xf>
    <xf numFmtId="3" fontId="3" fillId="5" borderId="19" xfId="0" applyNumberFormat="1" applyFont="1" applyFill="1" applyBorder="1" applyAlignment="1"/>
    <xf numFmtId="3" fontId="3" fillId="0" borderId="22" xfId="0" applyNumberFormat="1" applyFont="1" applyBorder="1" applyAlignment="1">
      <alignment horizontal="right"/>
    </xf>
    <xf numFmtId="0" fontId="3" fillId="0" borderId="23" xfId="0" applyFont="1" applyBorder="1"/>
    <xf numFmtId="3" fontId="3" fillId="0" borderId="24" xfId="0" applyNumberFormat="1" applyFont="1" applyBorder="1" applyAlignment="1"/>
    <xf numFmtId="0" fontId="10" fillId="0" borderId="25" xfId="0" applyFont="1" applyBorder="1"/>
    <xf numFmtId="3" fontId="10" fillId="0" borderId="26" xfId="0" applyNumberFormat="1" applyFont="1" applyBorder="1" applyAlignment="1">
      <alignment horizontal="right"/>
    </xf>
    <xf numFmtId="3" fontId="10" fillId="0" borderId="27" xfId="0" applyNumberFormat="1" applyFont="1" applyBorder="1" applyAlignment="1">
      <alignment horizontal="right"/>
    </xf>
    <xf numFmtId="3" fontId="10" fillId="0" borderId="28" xfId="0" applyNumberFormat="1" applyFont="1" applyBorder="1" applyAlignment="1">
      <alignment horizontal="right"/>
    </xf>
    <xf numFmtId="0" fontId="0" fillId="0" borderId="0" xfId="0" applyAlignment="1"/>
    <xf numFmtId="3" fontId="3" fillId="0" borderId="15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0" fontId="3" fillId="0" borderId="25" xfId="0" applyFont="1" applyBorder="1"/>
    <xf numFmtId="3" fontId="3" fillId="0" borderId="33" xfId="0" applyNumberFormat="1" applyFont="1" applyBorder="1" applyAlignment="1">
      <alignment horizontal="right"/>
    </xf>
    <xf numFmtId="3" fontId="3" fillId="0" borderId="34" xfId="0" applyNumberFormat="1" applyFont="1" applyBorder="1" applyAlignment="1"/>
    <xf numFmtId="3" fontId="3" fillId="0" borderId="35" xfId="0" applyNumberFormat="1" applyFont="1" applyBorder="1" applyAlignment="1">
      <alignment horizontal="right"/>
    </xf>
    <xf numFmtId="3" fontId="3" fillId="0" borderId="32" xfId="0" applyNumberFormat="1" applyFont="1" applyBorder="1" applyAlignment="1">
      <alignment horizontal="right"/>
    </xf>
    <xf numFmtId="3" fontId="3" fillId="5" borderId="15" xfId="0" applyNumberFormat="1" applyFont="1" applyFill="1" applyBorder="1" applyAlignment="1">
      <alignment horizontal="right"/>
    </xf>
    <xf numFmtId="3" fontId="3" fillId="5" borderId="21" xfId="0" applyNumberFormat="1" applyFont="1" applyFill="1" applyBorder="1" applyAlignment="1">
      <alignment horizontal="right"/>
    </xf>
    <xf numFmtId="3" fontId="3" fillId="5" borderId="20" xfId="0" applyNumberFormat="1" applyFont="1" applyFill="1" applyBorder="1" applyAlignment="1">
      <alignment horizontal="right"/>
    </xf>
    <xf numFmtId="0" fontId="2" fillId="0" borderId="25" xfId="0" applyFont="1" applyBorder="1"/>
    <xf numFmtId="3" fontId="2" fillId="5" borderId="28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/>
    <xf numFmtId="3" fontId="3" fillId="5" borderId="38" xfId="0" applyNumberFormat="1" applyFont="1" applyFill="1" applyBorder="1" applyAlignment="1"/>
    <xf numFmtId="3" fontId="0" fillId="0" borderId="0" xfId="0" applyNumberFormat="1"/>
    <xf numFmtId="3" fontId="3" fillId="0" borderId="0" xfId="0" applyNumberFormat="1" applyFont="1"/>
    <xf numFmtId="0" fontId="3" fillId="0" borderId="39" xfId="0" applyFont="1" applyBorder="1"/>
    <xf numFmtId="0" fontId="2" fillId="0" borderId="17" xfId="0" applyFont="1" applyBorder="1"/>
    <xf numFmtId="3" fontId="10" fillId="0" borderId="21" xfId="0" applyNumberFormat="1" applyFont="1" applyBorder="1"/>
    <xf numFmtId="3" fontId="10" fillId="0" borderId="40" xfId="0" applyNumberFormat="1" applyFont="1" applyBorder="1"/>
    <xf numFmtId="0" fontId="2" fillId="0" borderId="41" xfId="0" applyFont="1" applyBorder="1"/>
    <xf numFmtId="3" fontId="10" fillId="0" borderId="42" xfId="0" applyNumberFormat="1" applyFont="1" applyBorder="1" applyAlignment="1">
      <alignment horizontal="right"/>
    </xf>
    <xf numFmtId="0" fontId="11" fillId="0" borderId="0" xfId="0" applyFont="1" applyFill="1" applyBorder="1"/>
    <xf numFmtId="3" fontId="12" fillId="0" borderId="0" xfId="0" applyNumberFormat="1" applyFont="1" applyFill="1" applyBorder="1"/>
    <xf numFmtId="0" fontId="12" fillId="0" borderId="0" xfId="0" applyFont="1" applyFill="1" applyBorder="1"/>
    <xf numFmtId="0" fontId="13" fillId="7" borderId="1" xfId="0" applyFont="1" applyFill="1" applyBorder="1" applyAlignment="1">
      <alignment vertical="center" wrapText="1"/>
    </xf>
    <xf numFmtId="3" fontId="11" fillId="7" borderId="43" xfId="0" applyNumberFormat="1" applyFont="1" applyFill="1" applyBorder="1" applyAlignment="1">
      <alignment horizontal="center" textRotation="90" wrapText="1"/>
    </xf>
    <xf numFmtId="3" fontId="11" fillId="7" borderId="44" xfId="0" applyNumberFormat="1" applyFont="1" applyFill="1" applyBorder="1" applyAlignment="1">
      <alignment horizontal="center" textRotation="90" wrapText="1"/>
    </xf>
    <xf numFmtId="0" fontId="11" fillId="7" borderId="44" xfId="0" applyFont="1" applyFill="1" applyBorder="1" applyAlignment="1">
      <alignment horizontal="center" textRotation="90" wrapText="1"/>
    </xf>
    <xf numFmtId="0" fontId="11" fillId="7" borderId="45" xfId="0" applyFont="1" applyFill="1" applyBorder="1" applyAlignment="1">
      <alignment horizontal="center" textRotation="90" wrapText="1"/>
    </xf>
    <xf numFmtId="0" fontId="11" fillId="7" borderId="46" xfId="0" applyFont="1" applyFill="1" applyBorder="1" applyAlignment="1">
      <alignment horizontal="center" textRotation="90" wrapText="1"/>
    </xf>
    <xf numFmtId="0" fontId="11" fillId="7" borderId="3" xfId="0" applyFont="1" applyFill="1" applyBorder="1" applyAlignment="1">
      <alignment horizontal="center" textRotation="90" wrapText="1"/>
    </xf>
    <xf numFmtId="0" fontId="11" fillId="0" borderId="47" xfId="0" applyFont="1" applyFill="1" applyBorder="1"/>
    <xf numFmtId="3" fontId="12" fillId="0" borderId="48" xfId="0" applyNumberFormat="1" applyFont="1" applyFill="1" applyBorder="1"/>
    <xf numFmtId="3" fontId="12" fillId="0" borderId="49" xfId="0" applyNumberFormat="1" applyFont="1" applyFill="1" applyBorder="1"/>
    <xf numFmtId="3" fontId="12" fillId="0" borderId="50" xfId="0" applyNumberFormat="1" applyFont="1" applyFill="1" applyBorder="1"/>
    <xf numFmtId="3" fontId="12" fillId="0" borderId="51" xfId="0" applyNumberFormat="1" applyFont="1" applyFill="1" applyBorder="1"/>
    <xf numFmtId="3" fontId="12" fillId="0" borderId="52" xfId="0" applyNumberFormat="1" applyFont="1" applyFill="1" applyBorder="1"/>
    <xf numFmtId="3" fontId="12" fillId="0" borderId="0" xfId="0" applyNumberFormat="1" applyFont="1" applyFill="1"/>
    <xf numFmtId="3" fontId="12" fillId="0" borderId="53" xfId="0" applyNumberFormat="1" applyFont="1" applyFill="1" applyBorder="1"/>
    <xf numFmtId="0" fontId="11" fillId="0" borderId="51" xfId="0" applyFont="1" applyFill="1" applyBorder="1"/>
    <xf numFmtId="3" fontId="12" fillId="0" borderId="53" xfId="0" quotePrefix="1" applyNumberFormat="1" applyFont="1" applyFill="1" applyBorder="1"/>
    <xf numFmtId="3" fontId="12" fillId="0" borderId="53" xfId="0" quotePrefix="1" applyNumberFormat="1" applyFont="1" applyFill="1" applyBorder="1" applyAlignment="1">
      <alignment horizontal="right"/>
    </xf>
    <xf numFmtId="3" fontId="12" fillId="0" borderId="54" xfId="0" applyNumberFormat="1" applyFont="1" applyFill="1" applyBorder="1"/>
    <xf numFmtId="0" fontId="15" fillId="0" borderId="55" xfId="0" applyFont="1" applyBorder="1"/>
    <xf numFmtId="3" fontId="16" fillId="0" borderId="55" xfId="0" applyNumberFormat="1" applyFont="1" applyBorder="1"/>
    <xf numFmtId="0" fontId="15" fillId="0" borderId="0" xfId="0" applyFont="1" applyFill="1" applyBorder="1"/>
    <xf numFmtId="0" fontId="13" fillId="8" borderId="1" xfId="0" applyFont="1" applyFill="1" applyBorder="1" applyAlignment="1">
      <alignment vertical="center" wrapText="1"/>
    </xf>
    <xf numFmtId="3" fontId="11" fillId="8" borderId="43" xfId="0" applyNumberFormat="1" applyFont="1" applyFill="1" applyBorder="1" applyAlignment="1">
      <alignment horizontal="center" textRotation="90" wrapText="1"/>
    </xf>
    <xf numFmtId="3" fontId="11" fillId="8" borderId="44" xfId="0" applyNumberFormat="1" applyFont="1" applyFill="1" applyBorder="1" applyAlignment="1">
      <alignment horizontal="center" textRotation="90" wrapText="1"/>
    </xf>
    <xf numFmtId="0" fontId="11" fillId="8" borderId="44" xfId="0" applyFont="1" applyFill="1" applyBorder="1" applyAlignment="1">
      <alignment horizontal="center" textRotation="90" wrapText="1"/>
    </xf>
    <xf numFmtId="0" fontId="11" fillId="8" borderId="45" xfId="0" applyFont="1" applyFill="1" applyBorder="1" applyAlignment="1">
      <alignment horizontal="center" textRotation="90" wrapText="1"/>
    </xf>
    <xf numFmtId="0" fontId="11" fillId="8" borderId="46" xfId="0" applyFont="1" applyFill="1" applyBorder="1" applyAlignment="1">
      <alignment horizontal="center" textRotation="90" wrapText="1"/>
    </xf>
    <xf numFmtId="0" fontId="11" fillId="8" borderId="3" xfId="0" applyFont="1" applyFill="1" applyBorder="1" applyAlignment="1">
      <alignment horizontal="center" textRotation="90" wrapText="1"/>
    </xf>
    <xf numFmtId="0" fontId="15" fillId="0" borderId="55" xfId="0" applyFont="1" applyFill="1" applyBorder="1"/>
    <xf numFmtId="3" fontId="12" fillId="0" borderId="55" xfId="0" applyNumberFormat="1" applyFont="1" applyFill="1" applyBorder="1"/>
    <xf numFmtId="3" fontId="16" fillId="0" borderId="55" xfId="0" applyNumberFormat="1" applyFont="1" applyFill="1" applyBorder="1"/>
    <xf numFmtId="4" fontId="12" fillId="0" borderId="48" xfId="0" applyNumberFormat="1" applyFont="1" applyFill="1" applyBorder="1"/>
    <xf numFmtId="4" fontId="12" fillId="0" borderId="57" xfId="0" applyNumberFormat="1" applyFont="1" applyFill="1" applyBorder="1"/>
    <xf numFmtId="4" fontId="12" fillId="0" borderId="47" xfId="0" applyNumberFormat="1" applyFont="1" applyFill="1" applyBorder="1"/>
    <xf numFmtId="0" fontId="17" fillId="0" borderId="51" xfId="1" applyFont="1" applyFill="1" applyBorder="1" applyAlignment="1" applyProtection="1"/>
    <xf numFmtId="4" fontId="12" fillId="0" borderId="58" xfId="0" applyNumberFormat="1" applyFont="1" applyFill="1" applyBorder="1"/>
    <xf numFmtId="4" fontId="12" fillId="0" borderId="0" xfId="0" applyNumberFormat="1" applyFont="1" applyFill="1" applyBorder="1"/>
    <xf numFmtId="4" fontId="16" fillId="0" borderId="56" xfId="0" applyNumberFormat="1" applyFont="1" applyFill="1" applyBorder="1"/>
    <xf numFmtId="4" fontId="16" fillId="0" borderId="59" xfId="0" applyNumberFormat="1" applyFont="1" applyFill="1" applyBorder="1"/>
    <xf numFmtId="0" fontId="16" fillId="2" borderId="60" xfId="0" applyFont="1" applyFill="1" applyBorder="1" applyAlignment="1">
      <alignment vertical="center"/>
    </xf>
    <xf numFmtId="0" fontId="11" fillId="2" borderId="61" xfId="0" applyFont="1" applyFill="1" applyBorder="1" applyAlignment="1">
      <alignment horizontal="center" vertical="center" wrapText="1"/>
    </xf>
    <xf numFmtId="0" fontId="11" fillId="2" borderId="61" xfId="0" applyFont="1" applyFill="1" applyBorder="1" applyAlignment="1">
      <alignment vertical="center"/>
    </xf>
    <xf numFmtId="0" fontId="11" fillId="9" borderId="61" xfId="0" applyFont="1" applyFill="1" applyBorder="1" applyAlignment="1">
      <alignment horizontal="center" vertical="center" wrapText="1"/>
    </xf>
    <xf numFmtId="0" fontId="16" fillId="0" borderId="62" xfId="0" applyFont="1" applyBorder="1"/>
    <xf numFmtId="3" fontId="3" fillId="0" borderId="52" xfId="0" applyNumberFormat="1" applyFont="1" applyFill="1" applyBorder="1" applyAlignment="1">
      <alignment horizontal="center"/>
    </xf>
    <xf numFmtId="3" fontId="3" fillId="9" borderId="52" xfId="0" applyNumberFormat="1" applyFont="1" applyFill="1" applyBorder="1" applyAlignment="1">
      <alignment horizontal="center"/>
    </xf>
    <xf numFmtId="2" fontId="3" fillId="0" borderId="6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6" fillId="0" borderId="64" xfId="0" applyFont="1" applyBorder="1"/>
    <xf numFmtId="3" fontId="3" fillId="0" borderId="65" xfId="0" applyNumberFormat="1" applyFont="1" applyFill="1" applyBorder="1" applyAlignment="1">
      <alignment horizontal="center"/>
    </xf>
    <xf numFmtId="3" fontId="3" fillId="9" borderId="65" xfId="0" applyNumberFormat="1" applyFont="1" applyFill="1" applyBorder="1" applyAlignment="1">
      <alignment horizontal="center"/>
    </xf>
    <xf numFmtId="0" fontId="2" fillId="0" borderId="66" xfId="0" applyFont="1" applyBorder="1" applyAlignment="1">
      <alignment vertical="center"/>
    </xf>
    <xf numFmtId="3" fontId="2" fillId="0" borderId="67" xfId="0" applyNumberFormat="1" applyFont="1" applyFill="1" applyBorder="1" applyAlignment="1">
      <alignment horizontal="center" vertical="center"/>
    </xf>
    <xf numFmtId="3" fontId="2" fillId="9" borderId="67" xfId="0" applyNumberFormat="1" applyFont="1" applyFill="1" applyBorder="1" applyAlignment="1">
      <alignment horizontal="center" vertical="center"/>
    </xf>
    <xf numFmtId="2" fontId="2" fillId="0" borderId="68" xfId="0" applyNumberFormat="1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4" borderId="69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/>
    </xf>
    <xf numFmtId="0" fontId="3" fillId="0" borderId="16" xfId="0" applyFont="1" applyBorder="1"/>
    <xf numFmtId="0" fontId="3" fillId="0" borderId="21" xfId="0" applyFont="1" applyBorder="1"/>
    <xf numFmtId="3" fontId="3" fillId="5" borderId="13" xfId="0" applyNumberFormat="1" applyFont="1" applyFill="1" applyBorder="1" applyAlignment="1">
      <alignment horizontal="right"/>
    </xf>
    <xf numFmtId="3" fontId="3" fillId="5" borderId="18" xfId="0" applyNumberFormat="1" applyFont="1" applyFill="1" applyBorder="1" applyAlignment="1">
      <alignment horizontal="right"/>
    </xf>
    <xf numFmtId="0" fontId="2" fillId="0" borderId="32" xfId="0" applyFont="1" applyBorder="1"/>
    <xf numFmtId="0" fontId="0" fillId="0" borderId="0" xfId="0" applyBorder="1"/>
    <xf numFmtId="3" fontId="12" fillId="0" borderId="0" xfId="0" quotePrefix="1" applyNumberFormat="1" applyFont="1" applyFill="1" applyBorder="1"/>
    <xf numFmtId="3" fontId="12" fillId="0" borderId="0" xfId="0" quotePrefix="1" applyNumberFormat="1" applyFont="1" applyFill="1" applyBorder="1" applyAlignment="1">
      <alignment horizontal="right"/>
    </xf>
    <xf numFmtId="0" fontId="11" fillId="0" borderId="72" xfId="0" applyFont="1" applyFill="1" applyBorder="1"/>
    <xf numFmtId="3" fontId="12" fillId="0" borderId="73" xfId="0" applyNumberFormat="1" applyFont="1" applyFill="1" applyBorder="1"/>
    <xf numFmtId="3" fontId="12" fillId="0" borderId="74" xfId="0" applyNumberFormat="1" applyFont="1" applyFill="1" applyBorder="1"/>
    <xf numFmtId="3" fontId="12" fillId="0" borderId="74" xfId="0" quotePrefix="1" applyNumberFormat="1" applyFont="1" applyFill="1" applyBorder="1" applyAlignment="1">
      <alignment horizontal="right"/>
    </xf>
    <xf numFmtId="3" fontId="12" fillId="0" borderId="56" xfId="0" applyNumberFormat="1" applyFont="1" applyBorder="1"/>
    <xf numFmtId="3" fontId="12" fillId="0" borderId="44" xfId="0" applyNumberFormat="1" applyFont="1" applyBorder="1"/>
    <xf numFmtId="3" fontId="12" fillId="0" borderId="45" xfId="0" applyNumberFormat="1" applyFont="1" applyBorder="1"/>
    <xf numFmtId="0" fontId="11" fillId="0" borderId="75" xfId="0" applyFont="1" applyFill="1" applyBorder="1"/>
    <xf numFmtId="4" fontId="12" fillId="0" borderId="76" xfId="0" applyNumberFormat="1" applyFont="1" applyFill="1" applyBorder="1"/>
    <xf numFmtId="4" fontId="12" fillId="0" borderId="77" xfId="0" applyNumberFormat="1" applyFont="1" applyFill="1" applyBorder="1"/>
    <xf numFmtId="3" fontId="3" fillId="0" borderId="16" xfId="0" applyNumberFormat="1" applyFont="1" applyBorder="1"/>
    <xf numFmtId="3" fontId="3" fillId="0" borderId="21" xfId="0" applyNumberFormat="1" applyFont="1" applyBorder="1"/>
    <xf numFmtId="3" fontId="3" fillId="0" borderId="70" xfId="0" applyNumberFormat="1" applyFont="1" applyBorder="1"/>
    <xf numFmtId="3" fontId="3" fillId="0" borderId="32" xfId="0" applyNumberFormat="1" applyFont="1" applyBorder="1"/>
    <xf numFmtId="0" fontId="3" fillId="0" borderId="81" xfId="0" applyFont="1" applyBorder="1"/>
    <xf numFmtId="3" fontId="3" fillId="0" borderId="82" xfId="0" applyNumberFormat="1" applyFont="1" applyBorder="1" applyAlignment="1">
      <alignment horizontal="right"/>
    </xf>
    <xf numFmtId="3" fontId="3" fillId="0" borderId="82" xfId="0" applyNumberFormat="1" applyFont="1" applyBorder="1" applyAlignment="1"/>
    <xf numFmtId="3" fontId="3" fillId="0" borderId="83" xfId="0" applyNumberFormat="1" applyFont="1" applyBorder="1" applyAlignment="1">
      <alignment horizontal="right"/>
    </xf>
    <xf numFmtId="0" fontId="3" fillId="0" borderId="84" xfId="0" applyFont="1" applyBorder="1"/>
    <xf numFmtId="3" fontId="3" fillId="0" borderId="85" xfId="0" applyNumberFormat="1" applyFont="1" applyBorder="1" applyAlignment="1">
      <alignment horizontal="right"/>
    </xf>
    <xf numFmtId="3" fontId="3" fillId="0" borderId="85" xfId="0" applyNumberFormat="1" applyFont="1" applyBorder="1" applyAlignment="1"/>
    <xf numFmtId="3" fontId="3" fillId="0" borderId="86" xfId="0" applyNumberFormat="1" applyFont="1" applyBorder="1" applyAlignment="1">
      <alignment horizontal="right"/>
    </xf>
    <xf numFmtId="3" fontId="3" fillId="0" borderId="82" xfId="0" applyNumberFormat="1" applyFont="1" applyBorder="1"/>
    <xf numFmtId="3" fontId="3" fillId="0" borderId="85" xfId="0" applyNumberFormat="1" applyFont="1" applyBorder="1"/>
    <xf numFmtId="0" fontId="18" fillId="0" borderId="51" xfId="1" applyFont="1" applyFill="1" applyBorder="1" applyAlignment="1" applyProtection="1"/>
    <xf numFmtId="3" fontId="3" fillId="10" borderId="52" xfId="0" quotePrefix="1" applyNumberFormat="1" applyFont="1" applyFill="1" applyBorder="1" applyAlignment="1">
      <alignment horizontal="center"/>
    </xf>
    <xf numFmtId="0" fontId="11" fillId="2" borderId="87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71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9" fillId="3" borderId="78" xfId="0" applyFont="1" applyFill="1" applyBorder="1" applyAlignment="1">
      <alignment horizontal="center" vertical="center" wrapText="1"/>
    </xf>
    <xf numFmtId="0" fontId="2" fillId="4" borderId="69" xfId="0" applyFont="1" applyFill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/>
    </xf>
    <xf numFmtId="0" fontId="2" fillId="4" borderId="8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72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49" fontId="16" fillId="0" borderId="7" xfId="0" applyNumberFormat="1" applyFont="1" applyBorder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AF34" sqref="AF34"/>
    </sheetView>
  </sheetViews>
  <sheetFormatPr defaultRowHeight="15" x14ac:dyDescent="0.25"/>
  <cols>
    <col min="1" max="1" width="13" customWidth="1"/>
    <col min="2" max="2" width="11.28515625" customWidth="1"/>
    <col min="16" max="16" width="9" customWidth="1"/>
    <col min="17" max="17" width="0.140625" customWidth="1"/>
    <col min="18" max="18" width="9.140625" hidden="1" customWidth="1"/>
    <col min="257" max="257" width="13" customWidth="1"/>
    <col min="258" max="258" width="11.28515625" customWidth="1"/>
    <col min="272" max="272" width="9" customWidth="1"/>
    <col min="273" max="273" width="0.140625" customWidth="1"/>
    <col min="274" max="274" width="0" hidden="1" customWidth="1"/>
    <col min="513" max="513" width="13" customWidth="1"/>
    <col min="514" max="514" width="11.28515625" customWidth="1"/>
    <col min="528" max="528" width="9" customWidth="1"/>
    <col min="529" max="529" width="0.140625" customWidth="1"/>
    <col min="530" max="530" width="0" hidden="1" customWidth="1"/>
    <col min="769" max="769" width="13" customWidth="1"/>
    <col min="770" max="770" width="11.28515625" customWidth="1"/>
    <col min="784" max="784" width="9" customWidth="1"/>
    <col min="785" max="785" width="0.140625" customWidth="1"/>
    <col min="786" max="786" width="0" hidden="1" customWidth="1"/>
    <col min="1025" max="1025" width="13" customWidth="1"/>
    <col min="1026" max="1026" width="11.28515625" customWidth="1"/>
    <col min="1040" max="1040" width="9" customWidth="1"/>
    <col min="1041" max="1041" width="0.140625" customWidth="1"/>
    <col min="1042" max="1042" width="0" hidden="1" customWidth="1"/>
    <col min="1281" max="1281" width="13" customWidth="1"/>
    <col min="1282" max="1282" width="11.28515625" customWidth="1"/>
    <col min="1296" max="1296" width="9" customWidth="1"/>
    <col min="1297" max="1297" width="0.140625" customWidth="1"/>
    <col min="1298" max="1298" width="0" hidden="1" customWidth="1"/>
    <col min="1537" max="1537" width="13" customWidth="1"/>
    <col min="1538" max="1538" width="11.28515625" customWidth="1"/>
    <col min="1552" max="1552" width="9" customWidth="1"/>
    <col min="1553" max="1553" width="0.140625" customWidth="1"/>
    <col min="1554" max="1554" width="0" hidden="1" customWidth="1"/>
    <col min="1793" max="1793" width="13" customWidth="1"/>
    <col min="1794" max="1794" width="11.28515625" customWidth="1"/>
    <col min="1808" max="1808" width="9" customWidth="1"/>
    <col min="1809" max="1809" width="0.140625" customWidth="1"/>
    <col min="1810" max="1810" width="0" hidden="1" customWidth="1"/>
    <col min="2049" max="2049" width="13" customWidth="1"/>
    <col min="2050" max="2050" width="11.28515625" customWidth="1"/>
    <col min="2064" max="2064" width="9" customWidth="1"/>
    <col min="2065" max="2065" width="0.140625" customWidth="1"/>
    <col min="2066" max="2066" width="0" hidden="1" customWidth="1"/>
    <col min="2305" max="2305" width="13" customWidth="1"/>
    <col min="2306" max="2306" width="11.28515625" customWidth="1"/>
    <col min="2320" max="2320" width="9" customWidth="1"/>
    <col min="2321" max="2321" width="0.140625" customWidth="1"/>
    <col min="2322" max="2322" width="0" hidden="1" customWidth="1"/>
    <col min="2561" max="2561" width="13" customWidth="1"/>
    <col min="2562" max="2562" width="11.28515625" customWidth="1"/>
    <col min="2576" max="2576" width="9" customWidth="1"/>
    <col min="2577" max="2577" width="0.140625" customWidth="1"/>
    <col min="2578" max="2578" width="0" hidden="1" customWidth="1"/>
    <col min="2817" max="2817" width="13" customWidth="1"/>
    <col min="2818" max="2818" width="11.28515625" customWidth="1"/>
    <col min="2832" max="2832" width="9" customWidth="1"/>
    <col min="2833" max="2833" width="0.140625" customWidth="1"/>
    <col min="2834" max="2834" width="0" hidden="1" customWidth="1"/>
    <col min="3073" max="3073" width="13" customWidth="1"/>
    <col min="3074" max="3074" width="11.28515625" customWidth="1"/>
    <col min="3088" max="3088" width="9" customWidth="1"/>
    <col min="3089" max="3089" width="0.140625" customWidth="1"/>
    <col min="3090" max="3090" width="0" hidden="1" customWidth="1"/>
    <col min="3329" max="3329" width="13" customWidth="1"/>
    <col min="3330" max="3330" width="11.28515625" customWidth="1"/>
    <col min="3344" max="3344" width="9" customWidth="1"/>
    <col min="3345" max="3345" width="0.140625" customWidth="1"/>
    <col min="3346" max="3346" width="0" hidden="1" customWidth="1"/>
    <col min="3585" max="3585" width="13" customWidth="1"/>
    <col min="3586" max="3586" width="11.28515625" customWidth="1"/>
    <col min="3600" max="3600" width="9" customWidth="1"/>
    <col min="3601" max="3601" width="0.140625" customWidth="1"/>
    <col min="3602" max="3602" width="0" hidden="1" customWidth="1"/>
    <col min="3841" max="3841" width="13" customWidth="1"/>
    <col min="3842" max="3842" width="11.28515625" customWidth="1"/>
    <col min="3856" max="3856" width="9" customWidth="1"/>
    <col min="3857" max="3857" width="0.140625" customWidth="1"/>
    <col min="3858" max="3858" width="0" hidden="1" customWidth="1"/>
    <col min="4097" max="4097" width="13" customWidth="1"/>
    <col min="4098" max="4098" width="11.28515625" customWidth="1"/>
    <col min="4112" max="4112" width="9" customWidth="1"/>
    <col min="4113" max="4113" width="0.140625" customWidth="1"/>
    <col min="4114" max="4114" width="0" hidden="1" customWidth="1"/>
    <col min="4353" max="4353" width="13" customWidth="1"/>
    <col min="4354" max="4354" width="11.28515625" customWidth="1"/>
    <col min="4368" max="4368" width="9" customWidth="1"/>
    <col min="4369" max="4369" width="0.140625" customWidth="1"/>
    <col min="4370" max="4370" width="0" hidden="1" customWidth="1"/>
    <col min="4609" max="4609" width="13" customWidth="1"/>
    <col min="4610" max="4610" width="11.28515625" customWidth="1"/>
    <col min="4624" max="4624" width="9" customWidth="1"/>
    <col min="4625" max="4625" width="0.140625" customWidth="1"/>
    <col min="4626" max="4626" width="0" hidden="1" customWidth="1"/>
    <col min="4865" max="4865" width="13" customWidth="1"/>
    <col min="4866" max="4866" width="11.28515625" customWidth="1"/>
    <col min="4880" max="4880" width="9" customWidth="1"/>
    <col min="4881" max="4881" width="0.140625" customWidth="1"/>
    <col min="4882" max="4882" width="0" hidden="1" customWidth="1"/>
    <col min="5121" max="5121" width="13" customWidth="1"/>
    <col min="5122" max="5122" width="11.28515625" customWidth="1"/>
    <col min="5136" max="5136" width="9" customWidth="1"/>
    <col min="5137" max="5137" width="0.140625" customWidth="1"/>
    <col min="5138" max="5138" width="0" hidden="1" customWidth="1"/>
    <col min="5377" max="5377" width="13" customWidth="1"/>
    <col min="5378" max="5378" width="11.28515625" customWidth="1"/>
    <col min="5392" max="5392" width="9" customWidth="1"/>
    <col min="5393" max="5393" width="0.140625" customWidth="1"/>
    <col min="5394" max="5394" width="0" hidden="1" customWidth="1"/>
    <col min="5633" max="5633" width="13" customWidth="1"/>
    <col min="5634" max="5634" width="11.28515625" customWidth="1"/>
    <col min="5648" max="5648" width="9" customWidth="1"/>
    <col min="5649" max="5649" width="0.140625" customWidth="1"/>
    <col min="5650" max="5650" width="0" hidden="1" customWidth="1"/>
    <col min="5889" max="5889" width="13" customWidth="1"/>
    <col min="5890" max="5890" width="11.28515625" customWidth="1"/>
    <col min="5904" max="5904" width="9" customWidth="1"/>
    <col min="5905" max="5905" width="0.140625" customWidth="1"/>
    <col min="5906" max="5906" width="0" hidden="1" customWidth="1"/>
    <col min="6145" max="6145" width="13" customWidth="1"/>
    <col min="6146" max="6146" width="11.28515625" customWidth="1"/>
    <col min="6160" max="6160" width="9" customWidth="1"/>
    <col min="6161" max="6161" width="0.140625" customWidth="1"/>
    <col min="6162" max="6162" width="0" hidden="1" customWidth="1"/>
    <col min="6401" max="6401" width="13" customWidth="1"/>
    <col min="6402" max="6402" width="11.28515625" customWidth="1"/>
    <col min="6416" max="6416" width="9" customWidth="1"/>
    <col min="6417" max="6417" width="0.140625" customWidth="1"/>
    <col min="6418" max="6418" width="0" hidden="1" customWidth="1"/>
    <col min="6657" max="6657" width="13" customWidth="1"/>
    <col min="6658" max="6658" width="11.28515625" customWidth="1"/>
    <col min="6672" max="6672" width="9" customWidth="1"/>
    <col min="6673" max="6673" width="0.140625" customWidth="1"/>
    <col min="6674" max="6674" width="0" hidden="1" customWidth="1"/>
    <col min="6913" max="6913" width="13" customWidth="1"/>
    <col min="6914" max="6914" width="11.28515625" customWidth="1"/>
    <col min="6928" max="6928" width="9" customWidth="1"/>
    <col min="6929" max="6929" width="0.140625" customWidth="1"/>
    <col min="6930" max="6930" width="0" hidden="1" customWidth="1"/>
    <col min="7169" max="7169" width="13" customWidth="1"/>
    <col min="7170" max="7170" width="11.28515625" customWidth="1"/>
    <col min="7184" max="7184" width="9" customWidth="1"/>
    <col min="7185" max="7185" width="0.140625" customWidth="1"/>
    <col min="7186" max="7186" width="0" hidden="1" customWidth="1"/>
    <col min="7425" max="7425" width="13" customWidth="1"/>
    <col min="7426" max="7426" width="11.28515625" customWidth="1"/>
    <col min="7440" max="7440" width="9" customWidth="1"/>
    <col min="7441" max="7441" width="0.140625" customWidth="1"/>
    <col min="7442" max="7442" width="0" hidden="1" customWidth="1"/>
    <col min="7681" max="7681" width="13" customWidth="1"/>
    <col min="7682" max="7682" width="11.28515625" customWidth="1"/>
    <col min="7696" max="7696" width="9" customWidth="1"/>
    <col min="7697" max="7697" width="0.140625" customWidth="1"/>
    <col min="7698" max="7698" width="0" hidden="1" customWidth="1"/>
    <col min="7937" max="7937" width="13" customWidth="1"/>
    <col min="7938" max="7938" width="11.28515625" customWidth="1"/>
    <col min="7952" max="7952" width="9" customWidth="1"/>
    <col min="7953" max="7953" width="0.140625" customWidth="1"/>
    <col min="7954" max="7954" width="0" hidden="1" customWidth="1"/>
    <col min="8193" max="8193" width="13" customWidth="1"/>
    <col min="8194" max="8194" width="11.28515625" customWidth="1"/>
    <col min="8208" max="8208" width="9" customWidth="1"/>
    <col min="8209" max="8209" width="0.140625" customWidth="1"/>
    <col min="8210" max="8210" width="0" hidden="1" customWidth="1"/>
    <col min="8449" max="8449" width="13" customWidth="1"/>
    <col min="8450" max="8450" width="11.28515625" customWidth="1"/>
    <col min="8464" max="8464" width="9" customWidth="1"/>
    <col min="8465" max="8465" width="0.140625" customWidth="1"/>
    <col min="8466" max="8466" width="0" hidden="1" customWidth="1"/>
    <col min="8705" max="8705" width="13" customWidth="1"/>
    <col min="8706" max="8706" width="11.28515625" customWidth="1"/>
    <col min="8720" max="8720" width="9" customWidth="1"/>
    <col min="8721" max="8721" width="0.140625" customWidth="1"/>
    <col min="8722" max="8722" width="0" hidden="1" customWidth="1"/>
    <col min="8961" max="8961" width="13" customWidth="1"/>
    <col min="8962" max="8962" width="11.28515625" customWidth="1"/>
    <col min="8976" max="8976" width="9" customWidth="1"/>
    <col min="8977" max="8977" width="0.140625" customWidth="1"/>
    <col min="8978" max="8978" width="0" hidden="1" customWidth="1"/>
    <col min="9217" max="9217" width="13" customWidth="1"/>
    <col min="9218" max="9218" width="11.28515625" customWidth="1"/>
    <col min="9232" max="9232" width="9" customWidth="1"/>
    <col min="9233" max="9233" width="0.140625" customWidth="1"/>
    <col min="9234" max="9234" width="0" hidden="1" customWidth="1"/>
    <col min="9473" max="9473" width="13" customWidth="1"/>
    <col min="9474" max="9474" width="11.28515625" customWidth="1"/>
    <col min="9488" max="9488" width="9" customWidth="1"/>
    <col min="9489" max="9489" width="0.140625" customWidth="1"/>
    <col min="9490" max="9490" width="0" hidden="1" customWidth="1"/>
    <col min="9729" max="9729" width="13" customWidth="1"/>
    <col min="9730" max="9730" width="11.28515625" customWidth="1"/>
    <col min="9744" max="9744" width="9" customWidth="1"/>
    <col min="9745" max="9745" width="0.140625" customWidth="1"/>
    <col min="9746" max="9746" width="0" hidden="1" customWidth="1"/>
    <col min="9985" max="9985" width="13" customWidth="1"/>
    <col min="9986" max="9986" width="11.28515625" customWidth="1"/>
    <col min="10000" max="10000" width="9" customWidth="1"/>
    <col min="10001" max="10001" width="0.140625" customWidth="1"/>
    <col min="10002" max="10002" width="0" hidden="1" customWidth="1"/>
    <col min="10241" max="10241" width="13" customWidth="1"/>
    <col min="10242" max="10242" width="11.28515625" customWidth="1"/>
    <col min="10256" max="10256" width="9" customWidth="1"/>
    <col min="10257" max="10257" width="0.140625" customWidth="1"/>
    <col min="10258" max="10258" width="0" hidden="1" customWidth="1"/>
    <col min="10497" max="10497" width="13" customWidth="1"/>
    <col min="10498" max="10498" width="11.28515625" customWidth="1"/>
    <col min="10512" max="10512" width="9" customWidth="1"/>
    <col min="10513" max="10513" width="0.140625" customWidth="1"/>
    <col min="10514" max="10514" width="0" hidden="1" customWidth="1"/>
    <col min="10753" max="10753" width="13" customWidth="1"/>
    <col min="10754" max="10754" width="11.28515625" customWidth="1"/>
    <col min="10768" max="10768" width="9" customWidth="1"/>
    <col min="10769" max="10769" width="0.140625" customWidth="1"/>
    <col min="10770" max="10770" width="0" hidden="1" customWidth="1"/>
    <col min="11009" max="11009" width="13" customWidth="1"/>
    <col min="11010" max="11010" width="11.28515625" customWidth="1"/>
    <col min="11024" max="11024" width="9" customWidth="1"/>
    <col min="11025" max="11025" width="0.140625" customWidth="1"/>
    <col min="11026" max="11026" width="0" hidden="1" customWidth="1"/>
    <col min="11265" max="11265" width="13" customWidth="1"/>
    <col min="11266" max="11266" width="11.28515625" customWidth="1"/>
    <col min="11280" max="11280" width="9" customWidth="1"/>
    <col min="11281" max="11281" width="0.140625" customWidth="1"/>
    <col min="11282" max="11282" width="0" hidden="1" customWidth="1"/>
    <col min="11521" max="11521" width="13" customWidth="1"/>
    <col min="11522" max="11522" width="11.28515625" customWidth="1"/>
    <col min="11536" max="11536" width="9" customWidth="1"/>
    <col min="11537" max="11537" width="0.140625" customWidth="1"/>
    <col min="11538" max="11538" width="0" hidden="1" customWidth="1"/>
    <col min="11777" max="11777" width="13" customWidth="1"/>
    <col min="11778" max="11778" width="11.28515625" customWidth="1"/>
    <col min="11792" max="11792" width="9" customWidth="1"/>
    <col min="11793" max="11793" width="0.140625" customWidth="1"/>
    <col min="11794" max="11794" width="0" hidden="1" customWidth="1"/>
    <col min="12033" max="12033" width="13" customWidth="1"/>
    <col min="12034" max="12034" width="11.28515625" customWidth="1"/>
    <col min="12048" max="12048" width="9" customWidth="1"/>
    <col min="12049" max="12049" width="0.140625" customWidth="1"/>
    <col min="12050" max="12050" width="0" hidden="1" customWidth="1"/>
    <col min="12289" max="12289" width="13" customWidth="1"/>
    <col min="12290" max="12290" width="11.28515625" customWidth="1"/>
    <col min="12304" max="12304" width="9" customWidth="1"/>
    <col min="12305" max="12305" width="0.140625" customWidth="1"/>
    <col min="12306" max="12306" width="0" hidden="1" customWidth="1"/>
    <col min="12545" max="12545" width="13" customWidth="1"/>
    <col min="12546" max="12546" width="11.28515625" customWidth="1"/>
    <col min="12560" max="12560" width="9" customWidth="1"/>
    <col min="12561" max="12561" width="0.140625" customWidth="1"/>
    <col min="12562" max="12562" width="0" hidden="1" customWidth="1"/>
    <col min="12801" max="12801" width="13" customWidth="1"/>
    <col min="12802" max="12802" width="11.28515625" customWidth="1"/>
    <col min="12816" max="12816" width="9" customWidth="1"/>
    <col min="12817" max="12817" width="0.140625" customWidth="1"/>
    <col min="12818" max="12818" width="0" hidden="1" customWidth="1"/>
    <col min="13057" max="13057" width="13" customWidth="1"/>
    <col min="13058" max="13058" width="11.28515625" customWidth="1"/>
    <col min="13072" max="13072" width="9" customWidth="1"/>
    <col min="13073" max="13073" width="0.140625" customWidth="1"/>
    <col min="13074" max="13074" width="0" hidden="1" customWidth="1"/>
    <col min="13313" max="13313" width="13" customWidth="1"/>
    <col min="13314" max="13314" width="11.28515625" customWidth="1"/>
    <col min="13328" max="13328" width="9" customWidth="1"/>
    <col min="13329" max="13329" width="0.140625" customWidth="1"/>
    <col min="13330" max="13330" width="0" hidden="1" customWidth="1"/>
    <col min="13569" max="13569" width="13" customWidth="1"/>
    <col min="13570" max="13570" width="11.28515625" customWidth="1"/>
    <col min="13584" max="13584" width="9" customWidth="1"/>
    <col min="13585" max="13585" width="0.140625" customWidth="1"/>
    <col min="13586" max="13586" width="0" hidden="1" customWidth="1"/>
    <col min="13825" max="13825" width="13" customWidth="1"/>
    <col min="13826" max="13826" width="11.28515625" customWidth="1"/>
    <col min="13840" max="13840" width="9" customWidth="1"/>
    <col min="13841" max="13841" width="0.140625" customWidth="1"/>
    <col min="13842" max="13842" width="0" hidden="1" customWidth="1"/>
    <col min="14081" max="14081" width="13" customWidth="1"/>
    <col min="14082" max="14082" width="11.28515625" customWidth="1"/>
    <col min="14096" max="14096" width="9" customWidth="1"/>
    <col min="14097" max="14097" width="0.140625" customWidth="1"/>
    <col min="14098" max="14098" width="0" hidden="1" customWidth="1"/>
    <col min="14337" max="14337" width="13" customWidth="1"/>
    <col min="14338" max="14338" width="11.28515625" customWidth="1"/>
    <col min="14352" max="14352" width="9" customWidth="1"/>
    <col min="14353" max="14353" width="0.140625" customWidth="1"/>
    <col min="14354" max="14354" width="0" hidden="1" customWidth="1"/>
    <col min="14593" max="14593" width="13" customWidth="1"/>
    <col min="14594" max="14594" width="11.28515625" customWidth="1"/>
    <col min="14608" max="14608" width="9" customWidth="1"/>
    <col min="14609" max="14609" width="0.140625" customWidth="1"/>
    <col min="14610" max="14610" width="0" hidden="1" customWidth="1"/>
    <col min="14849" max="14849" width="13" customWidth="1"/>
    <col min="14850" max="14850" width="11.28515625" customWidth="1"/>
    <col min="14864" max="14864" width="9" customWidth="1"/>
    <col min="14865" max="14865" width="0.140625" customWidth="1"/>
    <col min="14866" max="14866" width="0" hidden="1" customWidth="1"/>
    <col min="15105" max="15105" width="13" customWidth="1"/>
    <col min="15106" max="15106" width="11.28515625" customWidth="1"/>
    <col min="15120" max="15120" width="9" customWidth="1"/>
    <col min="15121" max="15121" width="0.140625" customWidth="1"/>
    <col min="15122" max="15122" width="0" hidden="1" customWidth="1"/>
    <col min="15361" max="15361" width="13" customWidth="1"/>
    <col min="15362" max="15362" width="11.28515625" customWidth="1"/>
    <col min="15376" max="15376" width="9" customWidth="1"/>
    <col min="15377" max="15377" width="0.140625" customWidth="1"/>
    <col min="15378" max="15378" width="0" hidden="1" customWidth="1"/>
    <col min="15617" max="15617" width="13" customWidth="1"/>
    <col min="15618" max="15618" width="11.28515625" customWidth="1"/>
    <col min="15632" max="15632" width="9" customWidth="1"/>
    <col min="15633" max="15633" width="0.140625" customWidth="1"/>
    <col min="15634" max="15634" width="0" hidden="1" customWidth="1"/>
    <col min="15873" max="15873" width="13" customWidth="1"/>
    <col min="15874" max="15874" width="11.28515625" customWidth="1"/>
    <col min="15888" max="15888" width="9" customWidth="1"/>
    <col min="15889" max="15889" width="0.140625" customWidth="1"/>
    <col min="15890" max="15890" width="0" hidden="1" customWidth="1"/>
    <col min="16129" max="16129" width="13" customWidth="1"/>
    <col min="16130" max="16130" width="11.28515625" customWidth="1"/>
    <col min="16144" max="16144" width="9" customWidth="1"/>
    <col min="16145" max="16145" width="0.140625" customWidth="1"/>
    <col min="16146" max="16146" width="0" hidden="1" customWidth="1"/>
  </cols>
  <sheetData>
    <row r="1" spans="1:17" s="1" customFormat="1" ht="18" x14ac:dyDescent="0.25">
      <c r="A1" s="155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</row>
    <row r="2" spans="1:17" s="1" customFormat="1" ht="18" x14ac:dyDescent="0.25">
      <c r="A2" s="155" t="s">
        <v>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</row>
    <row r="3" spans="1:17" s="1" customFormat="1" ht="18" x14ac:dyDescent="0.25">
      <c r="A3" s="155" t="s">
        <v>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</row>
    <row r="4" spans="1:17" s="1" customFormat="1" ht="18" x14ac:dyDescent="0.25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</row>
    <row r="5" spans="1:17" s="1" customFormat="1" ht="18.75" x14ac:dyDescent="0.3">
      <c r="A5" s="157" t="s">
        <v>140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</row>
    <row r="6" spans="1:17" s="1" customFormat="1" ht="18.75" thickBot="1" x14ac:dyDescent="0.3">
      <c r="A6" s="155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</row>
    <row r="7" spans="1:17" s="1" customFormat="1" ht="18" x14ac:dyDescent="0.25">
      <c r="A7" s="162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4"/>
    </row>
    <row r="8" spans="1:17" s="1" customFormat="1" ht="18" x14ac:dyDescent="0.2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4"/>
    </row>
    <row r="9" spans="1:17" s="1" customFormat="1" ht="18" x14ac:dyDescent="0.25">
      <c r="A9" s="165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7"/>
    </row>
    <row r="10" spans="1:17" s="1" customFormat="1" ht="45" x14ac:dyDescent="0.6">
      <c r="A10" s="168" t="s">
        <v>1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70"/>
    </row>
    <row r="11" spans="1:17" s="1" customFormat="1" ht="45" x14ac:dyDescent="0.6">
      <c r="A11" s="168" t="s">
        <v>2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70"/>
    </row>
    <row r="12" spans="1:17" s="1" customFormat="1" ht="45" x14ac:dyDescent="0.6">
      <c r="A12" s="168" t="s">
        <v>3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70"/>
    </row>
    <row r="13" spans="1:17" s="1" customFormat="1" ht="30" x14ac:dyDescent="0.4">
      <c r="A13" s="171"/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3"/>
    </row>
    <row r="14" spans="1:17" s="1" customFormat="1" ht="45" x14ac:dyDescent="0.6">
      <c r="A14" s="174" t="s">
        <v>141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6"/>
    </row>
    <row r="15" spans="1:17" s="1" customFormat="1" ht="18" x14ac:dyDescent="0.25">
      <c r="A15" s="165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7"/>
    </row>
    <row r="16" spans="1:17" s="1" customFormat="1" ht="18" x14ac:dyDescent="0.25">
      <c r="A16" s="177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9"/>
    </row>
    <row r="17" spans="1:17" s="1" customFormat="1" ht="18" x14ac:dyDescent="0.25">
      <c r="A17" s="177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9"/>
    </row>
    <row r="18" spans="1:17" s="1" customFormat="1" ht="20.25" x14ac:dyDescent="0.2">
      <c r="A18" s="180" t="s">
        <v>4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2"/>
    </row>
    <row r="19" spans="1:17" s="1" customFormat="1" ht="20.25" x14ac:dyDescent="0.2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7"/>
    </row>
    <row r="20" spans="1:17" s="1" customFormat="1" ht="20.25" x14ac:dyDescent="0.3">
      <c r="A20" s="159" t="s">
        <v>142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1"/>
    </row>
    <row r="21" spans="1:17" s="1" customFormat="1" ht="20.25" x14ac:dyDescent="0.2">
      <c r="A21" s="180" t="s">
        <v>5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2"/>
    </row>
    <row r="22" spans="1:17" s="1" customFormat="1" ht="20.25" x14ac:dyDescent="0.2">
      <c r="A22" s="180" t="s">
        <v>138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2"/>
    </row>
    <row r="23" spans="1:17" s="1" customFormat="1" ht="20.25" x14ac:dyDescent="0.2">
      <c r="A23" s="180"/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2"/>
    </row>
    <row r="24" spans="1:17" s="1" customFormat="1" ht="20.25" x14ac:dyDescent="0.3">
      <c r="A24" s="183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5"/>
    </row>
    <row r="25" spans="1:17" s="1" customFormat="1" ht="21" thickBot="1" x14ac:dyDescent="0.3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0"/>
    </row>
    <row r="26" spans="1:17" s="1" customFormat="1" ht="18" x14ac:dyDescent="0.25">
      <c r="A26" s="186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</row>
    <row r="27" spans="1:17" s="1" customForma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</sheetData>
  <mergeCells count="23">
    <mergeCell ref="A21:Q21"/>
    <mergeCell ref="A22:Q22"/>
    <mergeCell ref="A23:Q23"/>
    <mergeCell ref="A24:Q24"/>
    <mergeCell ref="A26:Q26"/>
    <mergeCell ref="A20:Q20"/>
    <mergeCell ref="A7:Q7"/>
    <mergeCell ref="A9:Q9"/>
    <mergeCell ref="A10:Q10"/>
    <mergeCell ref="A11:Q11"/>
    <mergeCell ref="A12:Q12"/>
    <mergeCell ref="A13:Q13"/>
    <mergeCell ref="A14:Q14"/>
    <mergeCell ref="A15:Q15"/>
    <mergeCell ref="A16:Q16"/>
    <mergeCell ref="A17:Q17"/>
    <mergeCell ref="A18:Q18"/>
    <mergeCell ref="A6:Q6"/>
    <mergeCell ref="A1:Q1"/>
    <mergeCell ref="A2:Q2"/>
    <mergeCell ref="A3:Q3"/>
    <mergeCell ref="A4:Q4"/>
    <mergeCell ref="A5:Q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workbookViewId="0">
      <selection activeCell="U46" sqref="U46"/>
    </sheetView>
  </sheetViews>
  <sheetFormatPr defaultRowHeight="15" x14ac:dyDescent="0.25"/>
  <cols>
    <col min="1" max="1" width="25" customWidth="1"/>
    <col min="2" max="2" width="16.42578125" customWidth="1"/>
    <col min="3" max="3" width="16.5703125" customWidth="1"/>
    <col min="5" max="5" width="12.5703125" customWidth="1"/>
  </cols>
  <sheetData>
    <row r="1" spans="1:6" x14ac:dyDescent="0.25">
      <c r="A1" s="11" t="s">
        <v>143</v>
      </c>
      <c r="B1" s="11"/>
      <c r="C1" s="12"/>
    </row>
    <row r="2" spans="1:6" ht="15.75" thickBot="1" x14ac:dyDescent="0.3">
      <c r="C2" s="12"/>
    </row>
    <row r="3" spans="1:6" ht="27" thickTop="1" thickBot="1" x14ac:dyDescent="0.3">
      <c r="A3" s="115" t="s">
        <v>7</v>
      </c>
      <c r="B3" s="119" t="s">
        <v>132</v>
      </c>
      <c r="C3" s="118" t="s">
        <v>130</v>
      </c>
      <c r="D3" s="13" t="s">
        <v>8</v>
      </c>
      <c r="E3" s="116" t="s">
        <v>9</v>
      </c>
      <c r="F3" s="117" t="s">
        <v>10</v>
      </c>
    </row>
    <row r="4" spans="1:6" ht="16.5" thickTop="1" thickBot="1" x14ac:dyDescent="0.3">
      <c r="A4" s="14" t="s">
        <v>11</v>
      </c>
      <c r="B4" s="138">
        <v>16829</v>
      </c>
      <c r="C4" s="15"/>
      <c r="D4" s="16">
        <v>3012</v>
      </c>
      <c r="E4" s="17">
        <v>681</v>
      </c>
      <c r="F4" s="18">
        <v>3438</v>
      </c>
    </row>
    <row r="5" spans="1:6" ht="15.75" thickBot="1" x14ac:dyDescent="0.3">
      <c r="A5" s="19" t="s">
        <v>12</v>
      </c>
      <c r="B5" s="139">
        <v>8804</v>
      </c>
      <c r="C5" s="20">
        <v>4307</v>
      </c>
      <c r="D5" s="21">
        <v>1309</v>
      </c>
      <c r="E5" s="22">
        <v>3459</v>
      </c>
      <c r="F5" s="23">
        <v>7072</v>
      </c>
    </row>
    <row r="6" spans="1:6" ht="15.75" thickBot="1" x14ac:dyDescent="0.3">
      <c r="A6" s="19" t="s">
        <v>13</v>
      </c>
      <c r="B6" s="139">
        <v>3552</v>
      </c>
      <c r="C6" s="20">
        <v>1284</v>
      </c>
      <c r="D6" s="21">
        <v>604</v>
      </c>
      <c r="E6" s="22">
        <v>1057</v>
      </c>
      <c r="F6" s="23">
        <v>3865</v>
      </c>
    </row>
    <row r="7" spans="1:6" ht="15.75" thickBot="1" x14ac:dyDescent="0.3">
      <c r="A7" s="19" t="s">
        <v>14</v>
      </c>
      <c r="B7" s="139">
        <v>3760</v>
      </c>
      <c r="C7" s="20">
        <v>2322</v>
      </c>
      <c r="D7" s="21">
        <v>358</v>
      </c>
      <c r="E7" s="22">
        <v>942</v>
      </c>
      <c r="F7" s="23">
        <v>5477</v>
      </c>
    </row>
    <row r="8" spans="1:6" ht="15.75" thickBot="1" x14ac:dyDescent="0.3">
      <c r="A8" s="19" t="s">
        <v>15</v>
      </c>
      <c r="B8" s="139">
        <v>756</v>
      </c>
      <c r="C8" s="20"/>
      <c r="D8" s="21">
        <v>134</v>
      </c>
      <c r="E8" s="22">
        <v>1517</v>
      </c>
      <c r="F8" s="23">
        <v>510</v>
      </c>
    </row>
    <row r="9" spans="1:6" ht="15.75" thickBot="1" x14ac:dyDescent="0.3">
      <c r="A9" s="19" t="s">
        <v>16</v>
      </c>
      <c r="B9" s="139">
        <v>272</v>
      </c>
      <c r="C9" s="20"/>
      <c r="D9" s="24">
        <v>69</v>
      </c>
      <c r="E9" s="22">
        <v>10</v>
      </c>
      <c r="F9" s="23">
        <v>235</v>
      </c>
    </row>
    <row r="10" spans="1:6" ht="15.75" thickBot="1" x14ac:dyDescent="0.3">
      <c r="A10" s="19" t="s">
        <v>17</v>
      </c>
      <c r="B10" s="139">
        <v>250</v>
      </c>
      <c r="C10" s="25">
        <v>249</v>
      </c>
      <c r="D10" s="21">
        <v>44</v>
      </c>
      <c r="E10" s="22">
        <v>288</v>
      </c>
      <c r="F10" s="23"/>
    </row>
    <row r="11" spans="1:6" ht="15.75" thickBot="1" x14ac:dyDescent="0.3">
      <c r="A11" s="19" t="s">
        <v>18</v>
      </c>
      <c r="B11" s="139">
        <v>161</v>
      </c>
      <c r="C11" s="25">
        <v>161</v>
      </c>
      <c r="D11" s="21">
        <v>22</v>
      </c>
      <c r="E11" s="22">
        <v>12</v>
      </c>
      <c r="F11" s="23"/>
    </row>
    <row r="12" spans="1:6" ht="15.75" thickBot="1" x14ac:dyDescent="0.3">
      <c r="A12" s="19" t="s">
        <v>145</v>
      </c>
      <c r="B12" s="139"/>
      <c r="C12" s="20"/>
      <c r="D12" s="21"/>
      <c r="E12" s="22">
        <v>8</v>
      </c>
      <c r="F12" s="23"/>
    </row>
    <row r="13" spans="1:6" ht="15.75" thickBot="1" x14ac:dyDescent="0.3">
      <c r="A13" s="19" t="s">
        <v>133</v>
      </c>
      <c r="B13" s="139">
        <v>1071</v>
      </c>
      <c r="C13" s="20">
        <v>1071</v>
      </c>
      <c r="D13" s="21">
        <v>28</v>
      </c>
      <c r="E13" s="22">
        <v>83</v>
      </c>
      <c r="F13" s="23">
        <v>371</v>
      </c>
    </row>
    <row r="14" spans="1:6" ht="15.75" thickBot="1" x14ac:dyDescent="0.3">
      <c r="A14" s="19" t="s">
        <v>19</v>
      </c>
      <c r="B14" s="139">
        <v>1456</v>
      </c>
      <c r="C14" s="20">
        <v>1446</v>
      </c>
      <c r="D14" s="21">
        <v>108</v>
      </c>
      <c r="E14" s="22">
        <v>267</v>
      </c>
      <c r="F14" s="23">
        <v>378</v>
      </c>
    </row>
    <row r="15" spans="1:6" ht="15.75" thickBot="1" x14ac:dyDescent="0.3">
      <c r="A15" s="19" t="s">
        <v>20</v>
      </c>
      <c r="B15" s="139">
        <v>2114</v>
      </c>
      <c r="C15" s="20">
        <v>869</v>
      </c>
      <c r="D15" s="21">
        <v>313</v>
      </c>
      <c r="E15" s="22">
        <v>183</v>
      </c>
      <c r="F15" s="23">
        <v>598</v>
      </c>
    </row>
    <row r="16" spans="1:6" ht="15.75" thickBot="1" x14ac:dyDescent="0.3">
      <c r="A16" s="26" t="s">
        <v>21</v>
      </c>
      <c r="B16" s="140">
        <v>972</v>
      </c>
      <c r="C16" s="25">
        <v>957</v>
      </c>
      <c r="D16" s="27">
        <v>77</v>
      </c>
      <c r="E16" s="22">
        <v>335</v>
      </c>
      <c r="F16" s="23">
        <v>207</v>
      </c>
    </row>
    <row r="17" spans="1:6" ht="15.75" thickBot="1" x14ac:dyDescent="0.3">
      <c r="A17" s="28" t="s">
        <v>22</v>
      </c>
      <c r="B17" s="31">
        <f>SUM(B4:B16)</f>
        <v>39997</v>
      </c>
      <c r="C17" s="55">
        <f>SUM(C4:C16)</f>
        <v>12666</v>
      </c>
      <c r="D17" s="30">
        <f>SUM(D4:D16)</f>
        <v>6078</v>
      </c>
      <c r="E17" s="29">
        <f>SUM(E4:E16)</f>
        <v>8842</v>
      </c>
      <c r="F17" s="31">
        <f>SUM(F4:F16)</f>
        <v>22151</v>
      </c>
    </row>
    <row r="18" spans="1:6" ht="16.5" thickTop="1" thickBot="1" x14ac:dyDescent="0.3">
      <c r="C18" s="12"/>
      <c r="D18" s="32"/>
    </row>
    <row r="19" spans="1:6" ht="15.75" thickTop="1" x14ac:dyDescent="0.25">
      <c r="A19" s="200" t="s">
        <v>134</v>
      </c>
      <c r="B19" s="208" t="s">
        <v>132</v>
      </c>
      <c r="C19" s="202" t="s">
        <v>130</v>
      </c>
      <c r="D19" s="204" t="s">
        <v>8</v>
      </c>
      <c r="E19" s="206" t="s">
        <v>9</v>
      </c>
      <c r="F19" s="188" t="s">
        <v>23</v>
      </c>
    </row>
    <row r="20" spans="1:6" ht="15.75" thickBot="1" x14ac:dyDescent="0.3">
      <c r="A20" s="201"/>
      <c r="B20" s="209"/>
      <c r="C20" s="203"/>
      <c r="D20" s="205"/>
      <c r="E20" s="207"/>
      <c r="F20" s="189"/>
    </row>
    <row r="21" spans="1:6" ht="15.75" thickTop="1" x14ac:dyDescent="0.25">
      <c r="A21" s="142" t="s">
        <v>136</v>
      </c>
      <c r="B21" s="150">
        <v>10280</v>
      </c>
      <c r="C21" s="143"/>
      <c r="D21" s="144">
        <v>2667</v>
      </c>
      <c r="E21" s="143"/>
      <c r="F21" s="145"/>
    </row>
    <row r="22" spans="1:6" ht="15.75" thickBot="1" x14ac:dyDescent="0.3">
      <c r="A22" s="146" t="s">
        <v>135</v>
      </c>
      <c r="B22" s="151">
        <v>53</v>
      </c>
      <c r="C22" s="147"/>
      <c r="D22" s="148"/>
      <c r="E22" s="147"/>
      <c r="F22" s="149"/>
    </row>
    <row r="23" spans="1:6" ht="16.5" thickTop="1" thickBot="1" x14ac:dyDescent="0.3">
      <c r="C23" s="12"/>
      <c r="D23" s="32"/>
    </row>
    <row r="24" spans="1:6" ht="15.75" thickTop="1" x14ac:dyDescent="0.25">
      <c r="A24" s="190" t="s">
        <v>24</v>
      </c>
      <c r="B24" s="210" t="s">
        <v>132</v>
      </c>
      <c r="C24" s="192" t="s">
        <v>130</v>
      </c>
      <c r="D24" s="194" t="s">
        <v>8</v>
      </c>
      <c r="E24" s="196" t="s">
        <v>9</v>
      </c>
      <c r="F24" s="198" t="s">
        <v>23</v>
      </c>
    </row>
    <row r="25" spans="1:6" ht="15.75" thickBot="1" x14ac:dyDescent="0.3">
      <c r="A25" s="191"/>
      <c r="B25" s="211"/>
      <c r="C25" s="193"/>
      <c r="D25" s="195"/>
      <c r="E25" s="197"/>
      <c r="F25" s="199"/>
    </row>
    <row r="26" spans="1:6" ht="16.5" thickTop="1" thickBot="1" x14ac:dyDescent="0.3">
      <c r="A26" s="19" t="s">
        <v>122</v>
      </c>
      <c r="B26" s="139"/>
      <c r="C26" s="20"/>
      <c r="D26" s="16">
        <v>4</v>
      </c>
      <c r="E26" s="33"/>
      <c r="F26" s="23"/>
    </row>
    <row r="27" spans="1:6" ht="15.75" thickBot="1" x14ac:dyDescent="0.3">
      <c r="A27" s="19" t="s">
        <v>25</v>
      </c>
      <c r="B27" s="121">
        <v>1</v>
      </c>
      <c r="C27" s="20"/>
      <c r="D27" s="21"/>
      <c r="E27" s="34"/>
      <c r="F27" s="23"/>
    </row>
    <row r="28" spans="1:6" ht="15.75" thickBot="1" x14ac:dyDescent="0.3">
      <c r="A28" s="35" t="s">
        <v>26</v>
      </c>
      <c r="B28" s="141">
        <v>234</v>
      </c>
      <c r="C28" s="36">
        <v>8</v>
      </c>
      <c r="D28" s="37">
        <v>126</v>
      </c>
      <c r="E28" s="38">
        <v>3</v>
      </c>
      <c r="F28" s="39"/>
    </row>
    <row r="29" spans="1:6" ht="16.5" thickTop="1" thickBot="1" x14ac:dyDescent="0.3">
      <c r="C29" s="12"/>
      <c r="D29" s="32"/>
    </row>
    <row r="30" spans="1:6" ht="15.75" thickTop="1" x14ac:dyDescent="0.25">
      <c r="A30" s="200" t="s">
        <v>27</v>
      </c>
      <c r="B30" s="208" t="s">
        <v>132</v>
      </c>
      <c r="C30" s="202" t="s">
        <v>130</v>
      </c>
      <c r="D30" s="204" t="s">
        <v>8</v>
      </c>
      <c r="E30" s="206" t="s">
        <v>9</v>
      </c>
      <c r="F30" s="188" t="s">
        <v>10</v>
      </c>
    </row>
    <row r="31" spans="1:6" ht="15.75" thickBot="1" x14ac:dyDescent="0.3">
      <c r="A31" s="215"/>
      <c r="B31" s="211"/>
      <c r="C31" s="193"/>
      <c r="D31" s="216"/>
      <c r="E31" s="217"/>
      <c r="F31" s="212"/>
    </row>
    <row r="32" spans="1:6" ht="16.5" thickTop="1" thickBot="1" x14ac:dyDescent="0.3">
      <c r="A32" s="19" t="s">
        <v>28</v>
      </c>
      <c r="B32" s="121"/>
      <c r="C32" s="122"/>
      <c r="D32" s="16"/>
      <c r="E32" s="40"/>
      <c r="F32" s="41">
        <v>146</v>
      </c>
    </row>
    <row r="33" spans="1:6" ht="15.75" thickBot="1" x14ac:dyDescent="0.3">
      <c r="A33" s="19" t="s">
        <v>139</v>
      </c>
      <c r="B33" s="121"/>
      <c r="C33" s="123"/>
      <c r="D33" s="21"/>
      <c r="E33" s="42"/>
      <c r="F33" s="41">
        <v>22</v>
      </c>
    </row>
    <row r="34" spans="1:6" ht="15.75" thickBot="1" x14ac:dyDescent="0.3">
      <c r="A34" s="19" t="s">
        <v>29</v>
      </c>
      <c r="B34" s="121"/>
      <c r="C34" s="123"/>
      <c r="D34" s="21"/>
      <c r="E34" s="42"/>
      <c r="F34" s="41">
        <v>142</v>
      </c>
    </row>
    <row r="35" spans="1:6" ht="15.75" thickBot="1" x14ac:dyDescent="0.3">
      <c r="A35" s="43" t="s">
        <v>22</v>
      </c>
      <c r="B35" s="31">
        <f>SUM(B31:B34)</f>
        <v>0</v>
      </c>
      <c r="C35" s="55">
        <f>SUM(C29:C34)</f>
        <v>0</v>
      </c>
      <c r="D35" s="30">
        <f>SUM(D29:D34)</f>
        <v>0</v>
      </c>
      <c r="E35" s="29">
        <f>SUM(E31:E34)</f>
        <v>0</v>
      </c>
      <c r="F35" s="44">
        <f>SUM(F32:F34)</f>
        <v>310</v>
      </c>
    </row>
    <row r="36" spans="1:6" ht="15.75" thickTop="1" x14ac:dyDescent="0.25">
      <c r="C36" s="45"/>
      <c r="D36" s="46"/>
      <c r="E36" s="45"/>
    </row>
    <row r="37" spans="1:6" ht="15.75" thickBot="1" x14ac:dyDescent="0.3">
      <c r="C37" s="12"/>
      <c r="D37" s="32"/>
    </row>
    <row r="38" spans="1:6" ht="15.75" thickTop="1" x14ac:dyDescent="0.25">
      <c r="A38" s="190" t="s">
        <v>30</v>
      </c>
      <c r="B38" s="210" t="s">
        <v>132</v>
      </c>
      <c r="C38" s="192" t="s">
        <v>130</v>
      </c>
      <c r="D38" s="194" t="s">
        <v>8</v>
      </c>
      <c r="E38" s="213" t="s">
        <v>9</v>
      </c>
      <c r="F38" s="198" t="s">
        <v>10</v>
      </c>
    </row>
    <row r="39" spans="1:6" ht="15.75" thickBot="1" x14ac:dyDescent="0.3">
      <c r="A39" s="191"/>
      <c r="B39" s="211"/>
      <c r="C39" s="193"/>
      <c r="D39" s="195"/>
      <c r="E39" s="214"/>
      <c r="F39" s="199"/>
    </row>
    <row r="40" spans="1:6" ht="16.5" thickTop="1" thickBot="1" x14ac:dyDescent="0.3">
      <c r="A40" s="19" t="s">
        <v>31</v>
      </c>
      <c r="B40" s="139">
        <v>38573</v>
      </c>
      <c r="C40" s="20">
        <v>21037</v>
      </c>
      <c r="D40" s="24">
        <v>5700</v>
      </c>
      <c r="E40" s="34">
        <v>4258</v>
      </c>
      <c r="F40" s="23"/>
    </row>
    <row r="41" spans="1:6" ht="15.75" thickBot="1" x14ac:dyDescent="0.3">
      <c r="A41" s="19" t="s">
        <v>32</v>
      </c>
      <c r="B41" s="139">
        <v>16015</v>
      </c>
      <c r="C41" s="25">
        <v>5629</v>
      </c>
      <c r="D41" s="47">
        <v>1650</v>
      </c>
      <c r="E41" s="34">
        <v>2787</v>
      </c>
      <c r="F41" s="23"/>
    </row>
    <row r="42" spans="1:6" ht="15.75" thickBot="1" x14ac:dyDescent="0.3">
      <c r="A42" s="19" t="s">
        <v>33</v>
      </c>
      <c r="B42" s="139">
        <v>4932</v>
      </c>
      <c r="C42" s="20">
        <v>205</v>
      </c>
      <c r="D42" s="47">
        <v>757</v>
      </c>
      <c r="E42" s="34">
        <v>2756</v>
      </c>
      <c r="F42" s="23"/>
    </row>
    <row r="43" spans="1:6" ht="15.75" thickBot="1" x14ac:dyDescent="0.3">
      <c r="A43" s="19" t="s">
        <v>34</v>
      </c>
      <c r="B43" s="139">
        <v>1375</v>
      </c>
      <c r="C43" s="20">
        <v>326</v>
      </c>
      <c r="D43" s="24">
        <v>214</v>
      </c>
      <c r="E43" s="34">
        <v>992</v>
      </c>
      <c r="F43" s="23">
        <v>160</v>
      </c>
    </row>
    <row r="44" spans="1:6" ht="15.75" thickBot="1" x14ac:dyDescent="0.3">
      <c r="A44" s="19" t="s">
        <v>35</v>
      </c>
      <c r="B44" s="139">
        <v>485</v>
      </c>
      <c r="C44" s="20">
        <v>203</v>
      </c>
      <c r="D44" s="21">
        <v>48</v>
      </c>
      <c r="E44" s="34">
        <v>946</v>
      </c>
      <c r="F44" s="23">
        <v>81</v>
      </c>
    </row>
    <row r="45" spans="1:6" ht="15.75" thickBot="1" x14ac:dyDescent="0.3">
      <c r="A45" s="19" t="s">
        <v>36</v>
      </c>
      <c r="B45" s="139">
        <v>1</v>
      </c>
      <c r="C45" s="20"/>
      <c r="D45" s="24">
        <v>1</v>
      </c>
      <c r="E45" s="34">
        <v>31</v>
      </c>
      <c r="F45" s="23"/>
    </row>
    <row r="46" spans="1:6" ht="15.75" thickBot="1" x14ac:dyDescent="0.3">
      <c r="A46" s="19" t="s">
        <v>37</v>
      </c>
      <c r="B46" s="139">
        <v>524</v>
      </c>
      <c r="C46" s="20">
        <v>500</v>
      </c>
      <c r="D46" s="24">
        <v>20</v>
      </c>
      <c r="E46" s="34">
        <v>598</v>
      </c>
      <c r="F46" s="23"/>
    </row>
    <row r="47" spans="1:6" ht="15.75" thickBot="1" x14ac:dyDescent="0.3">
      <c r="A47" s="19" t="s">
        <v>38</v>
      </c>
      <c r="B47" s="139"/>
      <c r="C47" s="20"/>
      <c r="D47" s="24"/>
      <c r="E47" s="34">
        <v>12</v>
      </c>
      <c r="F47" s="23"/>
    </row>
    <row r="48" spans="1:6" ht="15.75" thickBot="1" x14ac:dyDescent="0.3">
      <c r="A48" s="19" t="s">
        <v>39</v>
      </c>
      <c r="B48" s="139"/>
      <c r="C48" s="20"/>
      <c r="D48" s="24"/>
      <c r="E48" s="34">
        <v>306</v>
      </c>
      <c r="F48" s="23"/>
    </row>
    <row r="49" spans="1:6" ht="15.75" thickBot="1" x14ac:dyDescent="0.3">
      <c r="A49" s="19" t="s">
        <v>40</v>
      </c>
      <c r="B49" s="139">
        <v>799</v>
      </c>
      <c r="C49" s="20">
        <v>284</v>
      </c>
      <c r="D49" s="24">
        <v>67</v>
      </c>
      <c r="E49" s="34">
        <v>1</v>
      </c>
      <c r="F49" s="23"/>
    </row>
    <row r="50" spans="1:6" ht="15.75" thickBot="1" x14ac:dyDescent="0.3">
      <c r="A50" s="19" t="s">
        <v>137</v>
      </c>
      <c r="B50" s="139">
        <v>3778</v>
      </c>
      <c r="C50" s="20">
        <v>2315</v>
      </c>
      <c r="D50" s="24">
        <v>298</v>
      </c>
      <c r="E50" s="34">
        <v>26</v>
      </c>
      <c r="F50" s="23"/>
    </row>
    <row r="51" spans="1:6" ht="15.75" thickBot="1" x14ac:dyDescent="0.3">
      <c r="A51" s="43" t="s">
        <v>22</v>
      </c>
      <c r="B51" s="31">
        <f t="shared" ref="B51:F51" si="0">SUM(B40:B50)</f>
        <v>66482</v>
      </c>
      <c r="C51" s="55">
        <f t="shared" si="0"/>
        <v>30499</v>
      </c>
      <c r="D51" s="30">
        <f t="shared" si="0"/>
        <v>8755</v>
      </c>
      <c r="E51" s="29">
        <f t="shared" si="0"/>
        <v>12713</v>
      </c>
      <c r="F51" s="31">
        <f t="shared" si="0"/>
        <v>241</v>
      </c>
    </row>
    <row r="52" spans="1:6" ht="16.5" thickTop="1" thickBot="1" x14ac:dyDescent="0.3">
      <c r="C52" s="49"/>
      <c r="D52" s="48"/>
      <c r="E52" s="48"/>
      <c r="F52" s="49"/>
    </row>
    <row r="53" spans="1:6" ht="16.5" thickTop="1" thickBot="1" x14ac:dyDescent="0.3">
      <c r="A53" s="50"/>
      <c r="B53" s="120"/>
      <c r="C53" s="15"/>
      <c r="D53" s="18"/>
      <c r="E53" s="15"/>
      <c r="F53" s="18"/>
    </row>
    <row r="54" spans="1:6" ht="15.75" thickBot="1" x14ac:dyDescent="0.3">
      <c r="A54" s="51" t="s">
        <v>41</v>
      </c>
      <c r="B54" s="52">
        <f>SUM(B17,B21,B22,B26,B27,B28,B35,B51)</f>
        <v>117047</v>
      </c>
      <c r="C54" s="53">
        <f>SUM(C17,C22,C26,C27,C28,C35,C51)</f>
        <v>43173</v>
      </c>
      <c r="D54" s="52">
        <f>SUM(D17,D21,D22,D26,D27,D28,D35,D51)</f>
        <v>17630</v>
      </c>
      <c r="E54" s="53">
        <f>SUM(E17,E22,E26,E27,E28,E35,E51)</f>
        <v>21558</v>
      </c>
      <c r="F54" s="52">
        <f>SUM(F17,F22,F26,F27,F28,F35,F51)</f>
        <v>22702</v>
      </c>
    </row>
    <row r="55" spans="1:6" ht="15.75" thickBot="1" x14ac:dyDescent="0.3">
      <c r="A55" s="54"/>
      <c r="B55" s="124"/>
      <c r="C55" s="55"/>
      <c r="D55" s="31"/>
      <c r="E55" s="55"/>
      <c r="F55" s="39"/>
    </row>
    <row r="56" spans="1:6" ht="15.75" thickTop="1" x14ac:dyDescent="0.25">
      <c r="C56" s="12"/>
    </row>
    <row r="57" spans="1:6" x14ac:dyDescent="0.25">
      <c r="A57" t="s">
        <v>42</v>
      </c>
      <c r="C57" s="12"/>
    </row>
    <row r="63" spans="1:6" x14ac:dyDescent="0.25">
      <c r="B63" s="125"/>
    </row>
  </sheetData>
  <mergeCells count="24">
    <mergeCell ref="F30:F31"/>
    <mergeCell ref="A38:A39"/>
    <mergeCell ref="C38:C39"/>
    <mergeCell ref="D38:D39"/>
    <mergeCell ref="E38:E39"/>
    <mergeCell ref="F38:F39"/>
    <mergeCell ref="A30:A31"/>
    <mergeCell ref="C30:C31"/>
    <mergeCell ref="D30:D31"/>
    <mergeCell ref="E30:E31"/>
    <mergeCell ref="B30:B31"/>
    <mergeCell ref="B38:B39"/>
    <mergeCell ref="F19:F20"/>
    <mergeCell ref="A24:A25"/>
    <mergeCell ref="C24:C25"/>
    <mergeCell ref="D24:D25"/>
    <mergeCell ref="E24:E25"/>
    <mergeCell ref="F24:F25"/>
    <mergeCell ref="A19:A20"/>
    <mergeCell ref="C19:C20"/>
    <mergeCell ref="D19:D20"/>
    <mergeCell ref="E19:E20"/>
    <mergeCell ref="B19:B20"/>
    <mergeCell ref="B24:B25"/>
  </mergeCells>
  <pageMargins left="0.70866141732283472" right="0.70866141732283472" top="0.35" bottom="0.19" header="0.31496062992125984" footer="0.19"/>
  <pageSetup paperSize="9" orientation="landscape" r:id="rId1"/>
  <ignoredErrors>
    <ignoredError sqref="C54:D5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workbookViewId="0">
      <selection activeCell="X24" sqref="X24"/>
    </sheetView>
  </sheetViews>
  <sheetFormatPr defaultRowHeight="15" x14ac:dyDescent="0.25"/>
  <cols>
    <col min="1" max="1" width="22.7109375" customWidth="1"/>
  </cols>
  <sheetData>
    <row r="1" spans="1:23" ht="15.75" thickBot="1" x14ac:dyDescent="0.3">
      <c r="A1" s="56" t="s">
        <v>144</v>
      </c>
      <c r="B1" s="57"/>
      <c r="C1" s="57"/>
      <c r="D1" s="58"/>
      <c r="E1" s="58"/>
      <c r="F1" s="58"/>
      <c r="G1" s="58"/>
      <c r="H1" s="58"/>
      <c r="I1" s="58"/>
    </row>
    <row r="2" spans="1:23" ht="60" thickBot="1" x14ac:dyDescent="0.3">
      <c r="A2" s="59" t="s">
        <v>43</v>
      </c>
      <c r="B2" s="60" t="s">
        <v>44</v>
      </c>
      <c r="C2" s="61" t="s">
        <v>127</v>
      </c>
      <c r="D2" s="62" t="s">
        <v>45</v>
      </c>
      <c r="E2" s="62" t="s">
        <v>46</v>
      </c>
      <c r="F2" s="63" t="s">
        <v>47</v>
      </c>
      <c r="G2" s="63" t="s">
        <v>128</v>
      </c>
      <c r="H2" s="64" t="s">
        <v>48</v>
      </c>
      <c r="I2" s="65" t="s">
        <v>49</v>
      </c>
    </row>
    <row r="3" spans="1:23" x14ac:dyDescent="0.25">
      <c r="A3" s="66" t="s">
        <v>50</v>
      </c>
      <c r="B3" s="67">
        <v>3224</v>
      </c>
      <c r="C3" s="68">
        <v>1100</v>
      </c>
      <c r="D3" s="68">
        <v>1471</v>
      </c>
      <c r="E3" s="68">
        <v>3559</v>
      </c>
      <c r="F3" s="69">
        <v>431</v>
      </c>
      <c r="G3" s="69">
        <v>81</v>
      </c>
      <c r="H3" s="69">
        <v>414</v>
      </c>
      <c r="I3" s="70">
        <f t="shared" ref="I3:I9" si="0">SUM(B3:H3)</f>
        <v>10280</v>
      </c>
      <c r="O3" s="125"/>
      <c r="P3" s="57"/>
      <c r="Q3" s="57"/>
      <c r="R3" s="57"/>
      <c r="S3" s="57"/>
      <c r="T3" s="57"/>
      <c r="U3" s="57"/>
      <c r="V3" s="57"/>
      <c r="W3" s="125"/>
    </row>
    <row r="4" spans="1:23" x14ac:dyDescent="0.25">
      <c r="A4" s="152" t="s">
        <v>51</v>
      </c>
      <c r="B4" s="71">
        <v>5357</v>
      </c>
      <c r="C4" s="71">
        <v>3334</v>
      </c>
      <c r="D4" s="72">
        <v>512</v>
      </c>
      <c r="E4" s="71">
        <v>7411</v>
      </c>
      <c r="F4" s="73">
        <v>127</v>
      </c>
      <c r="G4" s="73">
        <v>66</v>
      </c>
      <c r="H4" s="73">
        <v>22</v>
      </c>
      <c r="I4" s="70">
        <f t="shared" si="0"/>
        <v>16829</v>
      </c>
      <c r="O4" s="125"/>
      <c r="P4" s="57"/>
      <c r="Q4" s="57"/>
      <c r="R4" s="57"/>
      <c r="S4" s="57"/>
      <c r="T4" s="57"/>
      <c r="U4" s="57"/>
      <c r="V4" s="57"/>
      <c r="W4" s="125"/>
    </row>
    <row r="5" spans="1:23" x14ac:dyDescent="0.25">
      <c r="A5" s="74" t="s">
        <v>52</v>
      </c>
      <c r="B5" s="71">
        <v>4181</v>
      </c>
      <c r="C5" s="71">
        <v>584</v>
      </c>
      <c r="D5" s="71">
        <v>92</v>
      </c>
      <c r="E5" s="71">
        <v>1472</v>
      </c>
      <c r="F5" s="73">
        <v>678</v>
      </c>
      <c r="G5" s="73">
        <v>22</v>
      </c>
      <c r="H5" s="73">
        <v>8</v>
      </c>
      <c r="I5" s="70">
        <f t="shared" si="0"/>
        <v>7037</v>
      </c>
      <c r="O5" s="125"/>
      <c r="P5" s="57"/>
      <c r="Q5" s="57"/>
      <c r="R5" s="57"/>
      <c r="S5" s="57"/>
      <c r="T5" s="57"/>
      <c r="U5" s="57"/>
      <c r="V5" s="57"/>
      <c r="W5" s="125"/>
    </row>
    <row r="6" spans="1:23" x14ac:dyDescent="0.25">
      <c r="A6" s="74" t="s">
        <v>53</v>
      </c>
      <c r="B6" s="71">
        <v>62</v>
      </c>
      <c r="C6" s="71">
        <v>62</v>
      </c>
      <c r="D6" s="71">
        <v>1060</v>
      </c>
      <c r="E6" s="71">
        <v>49</v>
      </c>
      <c r="F6" s="75">
        <v>4</v>
      </c>
      <c r="G6" s="76"/>
      <c r="H6" s="73">
        <v>201</v>
      </c>
      <c r="I6" s="70">
        <f t="shared" si="0"/>
        <v>1438</v>
      </c>
      <c r="O6" s="125"/>
      <c r="P6" s="57"/>
      <c r="Q6" s="57"/>
      <c r="R6" s="57"/>
      <c r="S6" s="57"/>
      <c r="T6" s="126"/>
      <c r="U6" s="127"/>
      <c r="V6" s="57"/>
      <c r="W6" s="125"/>
    </row>
    <row r="7" spans="1:23" x14ac:dyDescent="0.25">
      <c r="A7" s="74" t="s">
        <v>123</v>
      </c>
      <c r="B7" s="77">
        <v>541</v>
      </c>
      <c r="C7" s="71">
        <v>1011</v>
      </c>
      <c r="D7" s="71">
        <v>25</v>
      </c>
      <c r="E7" s="71">
        <v>472</v>
      </c>
      <c r="F7" s="73">
        <v>16</v>
      </c>
      <c r="G7" s="73">
        <v>6</v>
      </c>
      <c r="H7" s="76">
        <v>1</v>
      </c>
      <c r="I7" s="70">
        <f t="shared" si="0"/>
        <v>2072</v>
      </c>
      <c r="O7" s="125"/>
      <c r="P7" s="57"/>
      <c r="Q7" s="57"/>
      <c r="R7" s="57"/>
      <c r="S7" s="57"/>
      <c r="T7" s="57"/>
      <c r="U7" s="57"/>
      <c r="V7" s="127"/>
      <c r="W7" s="125"/>
    </row>
    <row r="8" spans="1:23" ht="15.75" thickBot="1" x14ac:dyDescent="0.3">
      <c r="A8" s="128" t="s">
        <v>131</v>
      </c>
      <c r="B8" s="77">
        <v>10</v>
      </c>
      <c r="C8" s="129">
        <v>6</v>
      </c>
      <c r="D8" s="129">
        <v>3</v>
      </c>
      <c r="E8" s="129">
        <v>34</v>
      </c>
      <c r="F8" s="130"/>
      <c r="G8" s="130"/>
      <c r="H8" s="131"/>
      <c r="I8" s="70">
        <f t="shared" si="0"/>
        <v>53</v>
      </c>
      <c r="O8" s="125"/>
      <c r="P8" s="57"/>
      <c r="Q8" s="57"/>
      <c r="R8" s="57"/>
      <c r="S8" s="57"/>
      <c r="T8" s="57"/>
      <c r="U8" s="57"/>
      <c r="V8" s="127"/>
      <c r="W8" s="125"/>
    </row>
    <row r="9" spans="1:23" ht="15.75" thickBot="1" x14ac:dyDescent="0.3">
      <c r="A9" s="78"/>
      <c r="B9" s="132">
        <f t="shared" ref="B9:H9" si="1">SUM(B3:B8)</f>
        <v>13375</v>
      </c>
      <c r="C9" s="133">
        <f t="shared" si="1"/>
        <v>6097</v>
      </c>
      <c r="D9" s="133">
        <f t="shared" si="1"/>
        <v>3163</v>
      </c>
      <c r="E9" s="133">
        <f t="shared" si="1"/>
        <v>12997</v>
      </c>
      <c r="F9" s="134">
        <f t="shared" si="1"/>
        <v>1256</v>
      </c>
      <c r="G9" s="134">
        <f t="shared" si="1"/>
        <v>175</v>
      </c>
      <c r="H9" s="134">
        <f t="shared" si="1"/>
        <v>646</v>
      </c>
      <c r="I9" s="79">
        <f t="shared" si="0"/>
        <v>37709</v>
      </c>
      <c r="O9" s="125"/>
      <c r="P9" s="125"/>
      <c r="Q9" s="125"/>
      <c r="R9" s="125"/>
      <c r="S9" s="125"/>
      <c r="T9" s="125"/>
      <c r="U9" s="125"/>
      <c r="V9" s="125"/>
      <c r="W9" s="125"/>
    </row>
    <row r="10" spans="1:23" x14ac:dyDescent="0.25">
      <c r="O10" s="125"/>
      <c r="P10" s="125"/>
      <c r="Q10" s="125"/>
      <c r="R10" s="125"/>
      <c r="S10" s="125"/>
      <c r="T10" s="125"/>
      <c r="U10" s="125"/>
      <c r="V10" s="125"/>
      <c r="W10" s="125"/>
    </row>
    <row r="12" spans="1:23" ht="15.75" thickBot="1" x14ac:dyDescent="0.3">
      <c r="A12" s="80"/>
      <c r="B12" s="58"/>
      <c r="C12" s="58"/>
      <c r="D12" s="58"/>
      <c r="E12" s="58"/>
      <c r="F12" s="58"/>
      <c r="G12" s="58"/>
      <c r="H12" s="58"/>
      <c r="I12" s="58"/>
    </row>
    <row r="13" spans="1:23" ht="48" thickBot="1" x14ac:dyDescent="0.3">
      <c r="A13" s="81" t="s">
        <v>54</v>
      </c>
      <c r="B13" s="82" t="s">
        <v>44</v>
      </c>
      <c r="C13" s="83" t="s">
        <v>127</v>
      </c>
      <c r="D13" s="84" t="s">
        <v>45</v>
      </c>
      <c r="E13" s="84" t="s">
        <v>46</v>
      </c>
      <c r="F13" s="85" t="s">
        <v>47</v>
      </c>
      <c r="G13" s="85" t="s">
        <v>129</v>
      </c>
      <c r="H13" s="86" t="s">
        <v>48</v>
      </c>
      <c r="I13" s="87" t="s">
        <v>49</v>
      </c>
    </row>
    <row r="14" spans="1:23" x14ac:dyDescent="0.25">
      <c r="A14" s="74" t="s">
        <v>55</v>
      </c>
      <c r="B14" s="77">
        <v>17185</v>
      </c>
      <c r="C14" s="71"/>
      <c r="D14" s="71"/>
      <c r="E14" s="71"/>
      <c r="F14" s="73">
        <v>351</v>
      </c>
      <c r="G14" s="73"/>
      <c r="H14" s="73"/>
      <c r="I14" s="70">
        <f t="shared" ref="I14:I25" si="2">SUM(B14:H14)</f>
        <v>17536</v>
      </c>
    </row>
    <row r="15" spans="1:23" x14ac:dyDescent="0.25">
      <c r="A15" s="74" t="s">
        <v>56</v>
      </c>
      <c r="B15" s="77">
        <v>10248</v>
      </c>
      <c r="C15" s="71">
        <v>38</v>
      </c>
      <c r="D15" s="71"/>
      <c r="E15" s="71"/>
      <c r="F15" s="73">
        <v>100</v>
      </c>
      <c r="G15" s="73"/>
      <c r="H15" s="73"/>
      <c r="I15" s="70">
        <f t="shared" si="2"/>
        <v>10386</v>
      </c>
    </row>
    <row r="16" spans="1:23" x14ac:dyDescent="0.25">
      <c r="A16" s="74" t="s">
        <v>57</v>
      </c>
      <c r="B16" s="77"/>
      <c r="C16" s="71"/>
      <c r="D16" s="71">
        <v>4699</v>
      </c>
      <c r="E16" s="71"/>
      <c r="F16" s="73"/>
      <c r="G16" s="73"/>
      <c r="H16" s="73">
        <v>28</v>
      </c>
      <c r="I16" s="70">
        <f t="shared" si="2"/>
        <v>4727</v>
      </c>
    </row>
    <row r="17" spans="1:9" x14ac:dyDescent="0.25">
      <c r="A17" s="74" t="s">
        <v>124</v>
      </c>
      <c r="B17" s="71"/>
      <c r="C17" s="71">
        <v>1049</v>
      </c>
      <c r="D17" s="71"/>
      <c r="E17" s="71"/>
      <c r="F17" s="73"/>
      <c r="G17" s="73"/>
      <c r="H17" s="73"/>
      <c r="I17" s="70">
        <f t="shared" si="2"/>
        <v>1049</v>
      </c>
    </row>
    <row r="18" spans="1:9" x14ac:dyDescent="0.25">
      <c r="A18" s="74" t="s">
        <v>125</v>
      </c>
      <c r="B18" s="77">
        <v>270</v>
      </c>
      <c r="C18" s="129"/>
      <c r="D18" s="71"/>
      <c r="E18" s="71">
        <v>12</v>
      </c>
      <c r="F18" s="73"/>
      <c r="G18" s="73"/>
      <c r="H18" s="73"/>
      <c r="I18" s="70">
        <f t="shared" si="2"/>
        <v>282</v>
      </c>
    </row>
    <row r="19" spans="1:9" x14ac:dyDescent="0.25">
      <c r="A19" s="74" t="s">
        <v>126</v>
      </c>
      <c r="B19" s="77"/>
      <c r="C19" s="71">
        <v>1</v>
      </c>
      <c r="D19" s="71"/>
      <c r="E19" s="71"/>
      <c r="F19" s="73"/>
      <c r="G19" s="73"/>
      <c r="H19" s="73"/>
      <c r="I19" s="70">
        <f t="shared" si="2"/>
        <v>1</v>
      </c>
    </row>
    <row r="20" spans="1:9" x14ac:dyDescent="0.25">
      <c r="A20" s="74" t="s">
        <v>58</v>
      </c>
      <c r="B20" s="77"/>
      <c r="C20" s="71">
        <v>494</v>
      </c>
      <c r="D20" s="71"/>
      <c r="E20" s="71"/>
      <c r="F20" s="73"/>
      <c r="G20" s="73"/>
      <c r="H20" s="73"/>
      <c r="I20" s="70">
        <f t="shared" si="2"/>
        <v>494</v>
      </c>
    </row>
    <row r="21" spans="1:9" x14ac:dyDescent="0.25">
      <c r="A21" s="74" t="s">
        <v>46</v>
      </c>
      <c r="B21" s="77"/>
      <c r="C21" s="71"/>
      <c r="D21" s="71"/>
      <c r="E21" s="71">
        <v>438</v>
      </c>
      <c r="F21" s="73"/>
      <c r="G21" s="73">
        <v>1025</v>
      </c>
      <c r="H21" s="73"/>
      <c r="I21" s="70">
        <f>SUM(B21:H21)</f>
        <v>1463</v>
      </c>
    </row>
    <row r="22" spans="1:9" x14ac:dyDescent="0.25">
      <c r="A22" s="74" t="s">
        <v>122</v>
      </c>
      <c r="B22" s="77"/>
      <c r="C22" s="71"/>
      <c r="D22" s="71"/>
      <c r="E22" s="71"/>
      <c r="F22" s="73"/>
      <c r="G22" s="73"/>
      <c r="H22" s="73"/>
      <c r="I22" s="70">
        <f t="shared" si="2"/>
        <v>0</v>
      </c>
    </row>
    <row r="23" spans="1:9" x14ac:dyDescent="0.25">
      <c r="A23" s="74" t="s">
        <v>59</v>
      </c>
      <c r="B23" s="77">
        <v>222</v>
      </c>
      <c r="C23" s="71"/>
      <c r="D23" s="71"/>
      <c r="E23" s="71"/>
      <c r="F23" s="73">
        <v>4</v>
      </c>
      <c r="G23" s="73"/>
      <c r="H23" s="73"/>
      <c r="I23" s="70">
        <f t="shared" si="2"/>
        <v>226</v>
      </c>
    </row>
    <row r="24" spans="1:9" ht="15.75" thickBot="1" x14ac:dyDescent="0.3">
      <c r="A24" s="74" t="s">
        <v>60</v>
      </c>
      <c r="B24" s="77"/>
      <c r="C24" s="71"/>
      <c r="D24" s="71">
        <v>1</v>
      </c>
      <c r="E24" s="71"/>
      <c r="F24" s="73"/>
      <c r="G24" s="73"/>
      <c r="H24" s="73"/>
      <c r="I24" s="70">
        <f t="shared" si="2"/>
        <v>1</v>
      </c>
    </row>
    <row r="25" spans="1:9" ht="15.75" thickBot="1" x14ac:dyDescent="0.3">
      <c r="A25" s="78"/>
      <c r="B25" s="132">
        <f>SUM(B14:B24)</f>
        <v>27925</v>
      </c>
      <c r="C25" s="133">
        <f t="shared" ref="C25:H25" si="3">SUM(C14:C24)</f>
        <v>1582</v>
      </c>
      <c r="D25" s="133">
        <f t="shared" si="3"/>
        <v>4700</v>
      </c>
      <c r="E25" s="133">
        <f t="shared" si="3"/>
        <v>450</v>
      </c>
      <c r="F25" s="134">
        <f t="shared" si="3"/>
        <v>455</v>
      </c>
      <c r="G25" s="134">
        <f t="shared" si="3"/>
        <v>1025</v>
      </c>
      <c r="H25" s="134">
        <f t="shared" si="3"/>
        <v>28</v>
      </c>
      <c r="I25" s="79">
        <f t="shared" si="2"/>
        <v>36165</v>
      </c>
    </row>
    <row r="27" spans="1:9" ht="15.75" thickBot="1" x14ac:dyDescent="0.3">
      <c r="A27" s="80"/>
      <c r="B27" s="58"/>
      <c r="C27" s="58"/>
      <c r="D27" s="58"/>
      <c r="E27" s="58"/>
      <c r="F27" s="58"/>
      <c r="G27" s="58"/>
      <c r="H27" s="58"/>
      <c r="I27" s="58"/>
    </row>
    <row r="28" spans="1:9" ht="15.75" thickBot="1" x14ac:dyDescent="0.3">
      <c r="A28" s="88" t="s">
        <v>22</v>
      </c>
      <c r="B28" s="89">
        <f>SUM(B9,B25)</f>
        <v>41300</v>
      </c>
      <c r="C28" s="89">
        <f t="shared" ref="C28:H28" si="4">SUM(C25,C9)</f>
        <v>7679</v>
      </c>
      <c r="D28" s="89">
        <f t="shared" si="4"/>
        <v>7863</v>
      </c>
      <c r="E28" s="89">
        <f t="shared" si="4"/>
        <v>13447</v>
      </c>
      <c r="F28" s="89">
        <f t="shared" si="4"/>
        <v>1711</v>
      </c>
      <c r="G28" s="89">
        <f t="shared" si="4"/>
        <v>1200</v>
      </c>
      <c r="H28" s="89">
        <f t="shared" si="4"/>
        <v>674</v>
      </c>
      <c r="I28" s="90">
        <f>SUM(I9,I25)</f>
        <v>73874</v>
      </c>
    </row>
    <row r="30" spans="1:9" x14ac:dyDescent="0.25">
      <c r="A30" t="s">
        <v>61</v>
      </c>
    </row>
    <row r="31" spans="1:9" ht="15.75" thickBot="1" x14ac:dyDescent="0.3"/>
    <row r="32" spans="1:9" ht="60" thickBot="1" x14ac:dyDescent="0.3">
      <c r="A32" s="59" t="s">
        <v>43</v>
      </c>
      <c r="B32" s="60" t="s">
        <v>44</v>
      </c>
      <c r="C32" s="61" t="s">
        <v>127</v>
      </c>
      <c r="D32" s="62" t="s">
        <v>45</v>
      </c>
      <c r="E32" s="62" t="s">
        <v>46</v>
      </c>
      <c r="F32" s="63" t="s">
        <v>47</v>
      </c>
      <c r="G32" s="63" t="s">
        <v>128</v>
      </c>
      <c r="H32" s="64" t="s">
        <v>48</v>
      </c>
      <c r="I32" s="65" t="s">
        <v>49</v>
      </c>
    </row>
    <row r="33" spans="1:22" x14ac:dyDescent="0.25">
      <c r="A33" s="66" t="s">
        <v>50</v>
      </c>
      <c r="B33" s="91">
        <f t="shared" ref="B33:B39" si="5">(B3/I3)*100</f>
        <v>31.361867704280154</v>
      </c>
      <c r="C33" s="91">
        <f t="shared" ref="C33:C39" si="6">(C3/I3)*100</f>
        <v>10.700389105058365</v>
      </c>
      <c r="D33" s="91">
        <f t="shared" ref="D33:D39" si="7">(D3/I3)*100</f>
        <v>14.309338521400777</v>
      </c>
      <c r="E33" s="91">
        <f t="shared" ref="E33:E39" si="8">(E3/I3)*100</f>
        <v>34.620622568093381</v>
      </c>
      <c r="F33" s="91">
        <f t="shared" ref="F33:F39" si="9">(F3/I3)*100</f>
        <v>4.1926070038910499</v>
      </c>
      <c r="G33" s="91">
        <f t="shared" ref="G33:G39" si="10">(G3/I3)*100</f>
        <v>0.78793774319066145</v>
      </c>
      <c r="H33" s="92">
        <f t="shared" ref="H33:H39" si="11">(H3/I3)*100</f>
        <v>4.027237354085603</v>
      </c>
      <c r="I33" s="93">
        <f t="shared" ref="I33:I38" si="12">SUM(B33:H33)</f>
        <v>100</v>
      </c>
    </row>
    <row r="34" spans="1:22" x14ac:dyDescent="0.25">
      <c r="A34" s="94" t="s">
        <v>51</v>
      </c>
      <c r="B34" s="91">
        <f t="shared" si="5"/>
        <v>31.831956741339358</v>
      </c>
      <c r="C34" s="91">
        <f t="shared" si="6"/>
        <v>19.811040465862501</v>
      </c>
      <c r="D34" s="91">
        <f t="shared" si="7"/>
        <v>3.0423673420880624</v>
      </c>
      <c r="E34" s="91">
        <f t="shared" si="8"/>
        <v>44.037078851981697</v>
      </c>
      <c r="F34" s="91">
        <f t="shared" si="9"/>
        <v>0.7546497118069998</v>
      </c>
      <c r="G34" s="91">
        <f t="shared" si="10"/>
        <v>0.39218016519103926</v>
      </c>
      <c r="H34" s="92">
        <f t="shared" si="11"/>
        <v>0.13072672173034644</v>
      </c>
      <c r="I34" s="70">
        <f t="shared" si="12"/>
        <v>100</v>
      </c>
    </row>
    <row r="35" spans="1:22" x14ac:dyDescent="0.25">
      <c r="A35" s="74" t="s">
        <v>52</v>
      </c>
      <c r="B35" s="91">
        <f t="shared" si="5"/>
        <v>59.414523234332819</v>
      </c>
      <c r="C35" s="91">
        <f t="shared" si="6"/>
        <v>8.2989910473213016</v>
      </c>
      <c r="D35" s="91">
        <f t="shared" si="7"/>
        <v>1.3073753019752736</v>
      </c>
      <c r="E35" s="91">
        <f t="shared" si="8"/>
        <v>20.918004831604378</v>
      </c>
      <c r="F35" s="91">
        <f t="shared" si="9"/>
        <v>9.6347875515134298</v>
      </c>
      <c r="G35" s="91">
        <f t="shared" si="10"/>
        <v>0.31263322438539148</v>
      </c>
      <c r="H35" s="92">
        <f t="shared" si="11"/>
        <v>0.1136848088674151</v>
      </c>
      <c r="I35" s="70">
        <f t="shared" si="12"/>
        <v>100</v>
      </c>
      <c r="V35" s="125"/>
    </row>
    <row r="36" spans="1:22" x14ac:dyDescent="0.25">
      <c r="A36" s="74" t="s">
        <v>53</v>
      </c>
      <c r="B36" s="91">
        <f t="shared" si="5"/>
        <v>4.3115438108484003</v>
      </c>
      <c r="C36" s="91">
        <f t="shared" si="6"/>
        <v>4.3115438108484003</v>
      </c>
      <c r="D36" s="91">
        <f t="shared" si="7"/>
        <v>73.713490959666203</v>
      </c>
      <c r="E36" s="91">
        <f t="shared" si="8"/>
        <v>3.4075104311543813</v>
      </c>
      <c r="F36" s="91">
        <f t="shared" si="9"/>
        <v>0.27816411682892905</v>
      </c>
      <c r="G36" s="91">
        <f t="shared" si="10"/>
        <v>0</v>
      </c>
      <c r="H36" s="92">
        <f t="shared" si="11"/>
        <v>13.977746870653684</v>
      </c>
      <c r="I36" s="70">
        <f t="shared" si="12"/>
        <v>100</v>
      </c>
    </row>
    <row r="37" spans="1:22" x14ac:dyDescent="0.25">
      <c r="A37" s="135" t="s">
        <v>123</v>
      </c>
      <c r="B37" s="95">
        <f t="shared" si="5"/>
        <v>26.110038610038611</v>
      </c>
      <c r="C37" s="95">
        <f t="shared" si="6"/>
        <v>48.793436293436294</v>
      </c>
      <c r="D37" s="95">
        <f t="shared" si="7"/>
        <v>1.2065637065637065</v>
      </c>
      <c r="E37" s="95">
        <f t="shared" si="8"/>
        <v>22.779922779922778</v>
      </c>
      <c r="F37" s="95">
        <f t="shared" si="9"/>
        <v>0.77220077220077221</v>
      </c>
      <c r="G37" s="95">
        <f t="shared" si="10"/>
        <v>0.28957528957528955</v>
      </c>
      <c r="H37" s="96">
        <f t="shared" si="11"/>
        <v>4.8262548262548263E-2</v>
      </c>
      <c r="I37" s="70">
        <f t="shared" si="12"/>
        <v>100.00000000000001</v>
      </c>
    </row>
    <row r="38" spans="1:22" ht="15.75" thickBot="1" x14ac:dyDescent="0.3">
      <c r="A38" s="74" t="s">
        <v>131</v>
      </c>
      <c r="B38" s="136">
        <f t="shared" si="5"/>
        <v>18.867924528301888</v>
      </c>
      <c r="C38" s="136">
        <f t="shared" si="6"/>
        <v>11.320754716981133</v>
      </c>
      <c r="D38" s="136">
        <f t="shared" si="7"/>
        <v>5.6603773584905666</v>
      </c>
      <c r="E38" s="136">
        <f t="shared" si="8"/>
        <v>64.15094339622641</v>
      </c>
      <c r="F38" s="136">
        <f t="shared" si="9"/>
        <v>0</v>
      </c>
      <c r="G38" s="136">
        <f t="shared" si="10"/>
        <v>0</v>
      </c>
      <c r="H38" s="137">
        <f t="shared" si="11"/>
        <v>0</v>
      </c>
      <c r="I38" s="70">
        <f t="shared" si="12"/>
        <v>100</v>
      </c>
    </row>
    <row r="39" spans="1:22" ht="15.75" thickBot="1" x14ac:dyDescent="0.3">
      <c r="A39" s="78"/>
      <c r="B39" s="97">
        <f t="shared" si="5"/>
        <v>35.468986183669685</v>
      </c>
      <c r="C39" s="97">
        <f t="shared" si="6"/>
        <v>16.168553926118435</v>
      </c>
      <c r="D39" s="97">
        <f t="shared" si="7"/>
        <v>8.387918003659605</v>
      </c>
      <c r="E39" s="97">
        <f t="shared" si="8"/>
        <v>34.46657296666578</v>
      </c>
      <c r="F39" s="97">
        <f t="shared" si="9"/>
        <v>3.3307698427431114</v>
      </c>
      <c r="G39" s="97">
        <f t="shared" si="10"/>
        <v>0.46408019305736031</v>
      </c>
      <c r="H39" s="98">
        <f t="shared" si="11"/>
        <v>1.7131188840860272</v>
      </c>
      <c r="I39" s="79">
        <f t="shared" ref="I39" si="13">SUM(B39:H39)</f>
        <v>100</v>
      </c>
    </row>
    <row r="44" spans="1:22" x14ac:dyDescent="0.25">
      <c r="D44" s="125"/>
    </row>
  </sheetData>
  <hyperlinks>
    <hyperlink ref="A4" location="'Dettaglio Farmacie'!A1" display="FARMACIE"/>
    <hyperlink ref="A34" location="'dettaglio Farmacie'!A1" display="FARMACIE"/>
  </hyperlinks>
  <pageMargins left="0.70866141732283472" right="0.70866141732283472" top="0.33" bottom="0.28999999999999998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selection activeCell="U26" sqref="U26"/>
    </sheetView>
  </sheetViews>
  <sheetFormatPr defaultRowHeight="15" x14ac:dyDescent="0.25"/>
  <cols>
    <col min="1" max="1" width="24.7109375" customWidth="1"/>
    <col min="2" max="2" width="12" customWidth="1"/>
    <col min="3" max="3" width="11.42578125" customWidth="1"/>
    <col min="5" max="5" width="8.7109375" customWidth="1"/>
    <col min="6" max="6" width="10.5703125" customWidth="1"/>
    <col min="7" max="7" width="18.28515625" customWidth="1"/>
    <col min="9" max="9" width="8.28515625" customWidth="1"/>
    <col min="213" max="213" width="24.7109375" customWidth="1"/>
    <col min="214" max="214" width="12" customWidth="1"/>
    <col min="215" max="215" width="11.42578125" customWidth="1"/>
    <col min="217" max="217" width="8.7109375" customWidth="1"/>
    <col min="218" max="218" width="10.5703125" customWidth="1"/>
    <col min="219" max="219" width="16.7109375" customWidth="1"/>
    <col min="469" max="469" width="24.7109375" customWidth="1"/>
    <col min="470" max="470" width="12" customWidth="1"/>
    <col min="471" max="471" width="11.42578125" customWidth="1"/>
    <col min="473" max="473" width="8.7109375" customWidth="1"/>
    <col min="474" max="474" width="10.5703125" customWidth="1"/>
    <col min="475" max="475" width="16.7109375" customWidth="1"/>
    <col min="725" max="725" width="24.7109375" customWidth="1"/>
    <col min="726" max="726" width="12" customWidth="1"/>
    <col min="727" max="727" width="11.42578125" customWidth="1"/>
    <col min="729" max="729" width="8.7109375" customWidth="1"/>
    <col min="730" max="730" width="10.5703125" customWidth="1"/>
    <col min="731" max="731" width="16.7109375" customWidth="1"/>
    <col min="981" max="981" width="24.7109375" customWidth="1"/>
    <col min="982" max="982" width="12" customWidth="1"/>
    <col min="983" max="983" width="11.42578125" customWidth="1"/>
    <col min="985" max="985" width="8.7109375" customWidth="1"/>
    <col min="986" max="986" width="10.5703125" customWidth="1"/>
    <col min="987" max="987" width="16.7109375" customWidth="1"/>
    <col min="1237" max="1237" width="24.7109375" customWidth="1"/>
    <col min="1238" max="1238" width="12" customWidth="1"/>
    <col min="1239" max="1239" width="11.42578125" customWidth="1"/>
    <col min="1241" max="1241" width="8.7109375" customWidth="1"/>
    <col min="1242" max="1242" width="10.5703125" customWidth="1"/>
    <col min="1243" max="1243" width="16.7109375" customWidth="1"/>
    <col min="1493" max="1493" width="24.7109375" customWidth="1"/>
    <col min="1494" max="1494" width="12" customWidth="1"/>
    <col min="1495" max="1495" width="11.42578125" customWidth="1"/>
    <col min="1497" max="1497" width="8.7109375" customWidth="1"/>
    <col min="1498" max="1498" width="10.5703125" customWidth="1"/>
    <col min="1499" max="1499" width="16.7109375" customWidth="1"/>
    <col min="1749" max="1749" width="24.7109375" customWidth="1"/>
    <col min="1750" max="1750" width="12" customWidth="1"/>
    <col min="1751" max="1751" width="11.42578125" customWidth="1"/>
    <col min="1753" max="1753" width="8.7109375" customWidth="1"/>
    <col min="1754" max="1754" width="10.5703125" customWidth="1"/>
    <col min="1755" max="1755" width="16.7109375" customWidth="1"/>
    <col min="2005" max="2005" width="24.7109375" customWidth="1"/>
    <col min="2006" max="2006" width="12" customWidth="1"/>
    <col min="2007" max="2007" width="11.42578125" customWidth="1"/>
    <col min="2009" max="2009" width="8.7109375" customWidth="1"/>
    <col min="2010" max="2010" width="10.5703125" customWidth="1"/>
    <col min="2011" max="2011" width="16.7109375" customWidth="1"/>
    <col min="2261" max="2261" width="24.7109375" customWidth="1"/>
    <col min="2262" max="2262" width="12" customWidth="1"/>
    <col min="2263" max="2263" width="11.42578125" customWidth="1"/>
    <col min="2265" max="2265" width="8.7109375" customWidth="1"/>
    <col min="2266" max="2266" width="10.5703125" customWidth="1"/>
    <col min="2267" max="2267" width="16.7109375" customWidth="1"/>
    <col min="2517" max="2517" width="24.7109375" customWidth="1"/>
    <col min="2518" max="2518" width="12" customWidth="1"/>
    <col min="2519" max="2519" width="11.42578125" customWidth="1"/>
    <col min="2521" max="2521" width="8.7109375" customWidth="1"/>
    <col min="2522" max="2522" width="10.5703125" customWidth="1"/>
    <col min="2523" max="2523" width="16.7109375" customWidth="1"/>
    <col min="2773" max="2773" width="24.7109375" customWidth="1"/>
    <col min="2774" max="2774" width="12" customWidth="1"/>
    <col min="2775" max="2775" width="11.42578125" customWidth="1"/>
    <col min="2777" max="2777" width="8.7109375" customWidth="1"/>
    <col min="2778" max="2778" width="10.5703125" customWidth="1"/>
    <col min="2779" max="2779" width="16.7109375" customWidth="1"/>
    <col min="3029" max="3029" width="24.7109375" customWidth="1"/>
    <col min="3030" max="3030" width="12" customWidth="1"/>
    <col min="3031" max="3031" width="11.42578125" customWidth="1"/>
    <col min="3033" max="3033" width="8.7109375" customWidth="1"/>
    <col min="3034" max="3034" width="10.5703125" customWidth="1"/>
    <col min="3035" max="3035" width="16.7109375" customWidth="1"/>
    <col min="3285" max="3285" width="24.7109375" customWidth="1"/>
    <col min="3286" max="3286" width="12" customWidth="1"/>
    <col min="3287" max="3287" width="11.42578125" customWidth="1"/>
    <col min="3289" max="3289" width="8.7109375" customWidth="1"/>
    <col min="3290" max="3290" width="10.5703125" customWidth="1"/>
    <col min="3291" max="3291" width="16.7109375" customWidth="1"/>
    <col min="3541" max="3541" width="24.7109375" customWidth="1"/>
    <col min="3542" max="3542" width="12" customWidth="1"/>
    <col min="3543" max="3543" width="11.42578125" customWidth="1"/>
    <col min="3545" max="3545" width="8.7109375" customWidth="1"/>
    <col min="3546" max="3546" width="10.5703125" customWidth="1"/>
    <col min="3547" max="3547" width="16.7109375" customWidth="1"/>
    <col min="3797" max="3797" width="24.7109375" customWidth="1"/>
    <col min="3798" max="3798" width="12" customWidth="1"/>
    <col min="3799" max="3799" width="11.42578125" customWidth="1"/>
    <col min="3801" max="3801" width="8.7109375" customWidth="1"/>
    <col min="3802" max="3802" width="10.5703125" customWidth="1"/>
    <col min="3803" max="3803" width="16.7109375" customWidth="1"/>
    <col min="4053" max="4053" width="24.7109375" customWidth="1"/>
    <col min="4054" max="4054" width="12" customWidth="1"/>
    <col min="4055" max="4055" width="11.42578125" customWidth="1"/>
    <col min="4057" max="4057" width="8.7109375" customWidth="1"/>
    <col min="4058" max="4058" width="10.5703125" customWidth="1"/>
    <col min="4059" max="4059" width="16.7109375" customWidth="1"/>
    <col min="4309" max="4309" width="24.7109375" customWidth="1"/>
    <col min="4310" max="4310" width="12" customWidth="1"/>
    <col min="4311" max="4311" width="11.42578125" customWidth="1"/>
    <col min="4313" max="4313" width="8.7109375" customWidth="1"/>
    <col min="4314" max="4314" width="10.5703125" customWidth="1"/>
    <col min="4315" max="4315" width="16.7109375" customWidth="1"/>
    <col min="4565" max="4565" width="24.7109375" customWidth="1"/>
    <col min="4566" max="4566" width="12" customWidth="1"/>
    <col min="4567" max="4567" width="11.42578125" customWidth="1"/>
    <col min="4569" max="4569" width="8.7109375" customWidth="1"/>
    <col min="4570" max="4570" width="10.5703125" customWidth="1"/>
    <col min="4571" max="4571" width="16.7109375" customWidth="1"/>
    <col min="4821" max="4821" width="24.7109375" customWidth="1"/>
    <col min="4822" max="4822" width="12" customWidth="1"/>
    <col min="4823" max="4823" width="11.42578125" customWidth="1"/>
    <col min="4825" max="4825" width="8.7109375" customWidth="1"/>
    <col min="4826" max="4826" width="10.5703125" customWidth="1"/>
    <col min="4827" max="4827" width="16.7109375" customWidth="1"/>
    <col min="5077" max="5077" width="24.7109375" customWidth="1"/>
    <col min="5078" max="5078" width="12" customWidth="1"/>
    <col min="5079" max="5079" width="11.42578125" customWidth="1"/>
    <col min="5081" max="5081" width="8.7109375" customWidth="1"/>
    <col min="5082" max="5082" width="10.5703125" customWidth="1"/>
    <col min="5083" max="5083" width="16.7109375" customWidth="1"/>
    <col min="5333" max="5333" width="24.7109375" customWidth="1"/>
    <col min="5334" max="5334" width="12" customWidth="1"/>
    <col min="5335" max="5335" width="11.42578125" customWidth="1"/>
    <col min="5337" max="5337" width="8.7109375" customWidth="1"/>
    <col min="5338" max="5338" width="10.5703125" customWidth="1"/>
    <col min="5339" max="5339" width="16.7109375" customWidth="1"/>
    <col min="5589" max="5589" width="24.7109375" customWidth="1"/>
    <col min="5590" max="5590" width="12" customWidth="1"/>
    <col min="5591" max="5591" width="11.42578125" customWidth="1"/>
    <col min="5593" max="5593" width="8.7109375" customWidth="1"/>
    <col min="5594" max="5594" width="10.5703125" customWidth="1"/>
    <col min="5595" max="5595" width="16.7109375" customWidth="1"/>
    <col min="5845" max="5845" width="24.7109375" customWidth="1"/>
    <col min="5846" max="5846" width="12" customWidth="1"/>
    <col min="5847" max="5847" width="11.42578125" customWidth="1"/>
    <col min="5849" max="5849" width="8.7109375" customWidth="1"/>
    <col min="5850" max="5850" width="10.5703125" customWidth="1"/>
    <col min="5851" max="5851" width="16.7109375" customWidth="1"/>
    <col min="6101" max="6101" width="24.7109375" customWidth="1"/>
    <col min="6102" max="6102" width="12" customWidth="1"/>
    <col min="6103" max="6103" width="11.42578125" customWidth="1"/>
    <col min="6105" max="6105" width="8.7109375" customWidth="1"/>
    <col min="6106" max="6106" width="10.5703125" customWidth="1"/>
    <col min="6107" max="6107" width="16.7109375" customWidth="1"/>
    <col min="6357" max="6357" width="24.7109375" customWidth="1"/>
    <col min="6358" max="6358" width="12" customWidth="1"/>
    <col min="6359" max="6359" width="11.42578125" customWidth="1"/>
    <col min="6361" max="6361" width="8.7109375" customWidth="1"/>
    <col min="6362" max="6362" width="10.5703125" customWidth="1"/>
    <col min="6363" max="6363" width="16.7109375" customWidth="1"/>
    <col min="6613" max="6613" width="24.7109375" customWidth="1"/>
    <col min="6614" max="6614" width="12" customWidth="1"/>
    <col min="6615" max="6615" width="11.42578125" customWidth="1"/>
    <col min="6617" max="6617" width="8.7109375" customWidth="1"/>
    <col min="6618" max="6618" width="10.5703125" customWidth="1"/>
    <col min="6619" max="6619" width="16.7109375" customWidth="1"/>
    <col min="6869" max="6869" width="24.7109375" customWidth="1"/>
    <col min="6870" max="6870" width="12" customWidth="1"/>
    <col min="6871" max="6871" width="11.42578125" customWidth="1"/>
    <col min="6873" max="6873" width="8.7109375" customWidth="1"/>
    <col min="6874" max="6874" width="10.5703125" customWidth="1"/>
    <col min="6875" max="6875" width="16.7109375" customWidth="1"/>
    <col min="7125" max="7125" width="24.7109375" customWidth="1"/>
    <col min="7126" max="7126" width="12" customWidth="1"/>
    <col min="7127" max="7127" width="11.42578125" customWidth="1"/>
    <col min="7129" max="7129" width="8.7109375" customWidth="1"/>
    <col min="7130" max="7130" width="10.5703125" customWidth="1"/>
    <col min="7131" max="7131" width="16.7109375" customWidth="1"/>
    <col min="7381" max="7381" width="24.7109375" customWidth="1"/>
    <col min="7382" max="7382" width="12" customWidth="1"/>
    <col min="7383" max="7383" width="11.42578125" customWidth="1"/>
    <col min="7385" max="7385" width="8.7109375" customWidth="1"/>
    <col min="7386" max="7386" width="10.5703125" customWidth="1"/>
    <col min="7387" max="7387" width="16.7109375" customWidth="1"/>
    <col min="7637" max="7637" width="24.7109375" customWidth="1"/>
    <col min="7638" max="7638" width="12" customWidth="1"/>
    <col min="7639" max="7639" width="11.42578125" customWidth="1"/>
    <col min="7641" max="7641" width="8.7109375" customWidth="1"/>
    <col min="7642" max="7642" width="10.5703125" customWidth="1"/>
    <col min="7643" max="7643" width="16.7109375" customWidth="1"/>
    <col min="7893" max="7893" width="24.7109375" customWidth="1"/>
    <col min="7894" max="7894" width="12" customWidth="1"/>
    <col min="7895" max="7895" width="11.42578125" customWidth="1"/>
    <col min="7897" max="7897" width="8.7109375" customWidth="1"/>
    <col min="7898" max="7898" width="10.5703125" customWidth="1"/>
    <col min="7899" max="7899" width="16.7109375" customWidth="1"/>
    <col min="8149" max="8149" width="24.7109375" customWidth="1"/>
    <col min="8150" max="8150" width="12" customWidth="1"/>
    <col min="8151" max="8151" width="11.42578125" customWidth="1"/>
    <col min="8153" max="8153" width="8.7109375" customWidth="1"/>
    <col min="8154" max="8154" width="10.5703125" customWidth="1"/>
    <col min="8155" max="8155" width="16.7109375" customWidth="1"/>
    <col min="8405" max="8405" width="24.7109375" customWidth="1"/>
    <col min="8406" max="8406" width="12" customWidth="1"/>
    <col min="8407" max="8407" width="11.42578125" customWidth="1"/>
    <col min="8409" max="8409" width="8.7109375" customWidth="1"/>
    <col min="8410" max="8410" width="10.5703125" customWidth="1"/>
    <col min="8411" max="8411" width="16.7109375" customWidth="1"/>
    <col min="8661" max="8661" width="24.7109375" customWidth="1"/>
    <col min="8662" max="8662" width="12" customWidth="1"/>
    <col min="8663" max="8663" width="11.42578125" customWidth="1"/>
    <col min="8665" max="8665" width="8.7109375" customWidth="1"/>
    <col min="8666" max="8666" width="10.5703125" customWidth="1"/>
    <col min="8667" max="8667" width="16.7109375" customWidth="1"/>
    <col min="8917" max="8917" width="24.7109375" customWidth="1"/>
    <col min="8918" max="8918" width="12" customWidth="1"/>
    <col min="8919" max="8919" width="11.42578125" customWidth="1"/>
    <col min="8921" max="8921" width="8.7109375" customWidth="1"/>
    <col min="8922" max="8922" width="10.5703125" customWidth="1"/>
    <col min="8923" max="8923" width="16.7109375" customWidth="1"/>
    <col min="9173" max="9173" width="24.7109375" customWidth="1"/>
    <col min="9174" max="9174" width="12" customWidth="1"/>
    <col min="9175" max="9175" width="11.42578125" customWidth="1"/>
    <col min="9177" max="9177" width="8.7109375" customWidth="1"/>
    <col min="9178" max="9178" width="10.5703125" customWidth="1"/>
    <col min="9179" max="9179" width="16.7109375" customWidth="1"/>
    <col min="9429" max="9429" width="24.7109375" customWidth="1"/>
    <col min="9430" max="9430" width="12" customWidth="1"/>
    <col min="9431" max="9431" width="11.42578125" customWidth="1"/>
    <col min="9433" max="9433" width="8.7109375" customWidth="1"/>
    <col min="9434" max="9434" width="10.5703125" customWidth="1"/>
    <col min="9435" max="9435" width="16.7109375" customWidth="1"/>
    <col min="9685" max="9685" width="24.7109375" customWidth="1"/>
    <col min="9686" max="9686" width="12" customWidth="1"/>
    <col min="9687" max="9687" width="11.42578125" customWidth="1"/>
    <col min="9689" max="9689" width="8.7109375" customWidth="1"/>
    <col min="9690" max="9690" width="10.5703125" customWidth="1"/>
    <col min="9691" max="9691" width="16.7109375" customWidth="1"/>
    <col min="9941" max="9941" width="24.7109375" customWidth="1"/>
    <col min="9942" max="9942" width="12" customWidth="1"/>
    <col min="9943" max="9943" width="11.42578125" customWidth="1"/>
    <col min="9945" max="9945" width="8.7109375" customWidth="1"/>
    <col min="9946" max="9946" width="10.5703125" customWidth="1"/>
    <col min="9947" max="9947" width="16.7109375" customWidth="1"/>
    <col min="10197" max="10197" width="24.7109375" customWidth="1"/>
    <col min="10198" max="10198" width="12" customWidth="1"/>
    <col min="10199" max="10199" width="11.42578125" customWidth="1"/>
    <col min="10201" max="10201" width="8.7109375" customWidth="1"/>
    <col min="10202" max="10202" width="10.5703125" customWidth="1"/>
    <col min="10203" max="10203" width="16.7109375" customWidth="1"/>
    <col min="10453" max="10453" width="24.7109375" customWidth="1"/>
    <col min="10454" max="10454" width="12" customWidth="1"/>
    <col min="10455" max="10455" width="11.42578125" customWidth="1"/>
    <col min="10457" max="10457" width="8.7109375" customWidth="1"/>
    <col min="10458" max="10458" width="10.5703125" customWidth="1"/>
    <col min="10459" max="10459" width="16.7109375" customWidth="1"/>
    <col min="10709" max="10709" width="24.7109375" customWidth="1"/>
    <col min="10710" max="10710" width="12" customWidth="1"/>
    <col min="10711" max="10711" width="11.42578125" customWidth="1"/>
    <col min="10713" max="10713" width="8.7109375" customWidth="1"/>
    <col min="10714" max="10714" width="10.5703125" customWidth="1"/>
    <col min="10715" max="10715" width="16.7109375" customWidth="1"/>
    <col min="10965" max="10965" width="24.7109375" customWidth="1"/>
    <col min="10966" max="10966" width="12" customWidth="1"/>
    <col min="10967" max="10967" width="11.42578125" customWidth="1"/>
    <col min="10969" max="10969" width="8.7109375" customWidth="1"/>
    <col min="10970" max="10970" width="10.5703125" customWidth="1"/>
    <col min="10971" max="10971" width="16.7109375" customWidth="1"/>
    <col min="11221" max="11221" width="24.7109375" customWidth="1"/>
    <col min="11222" max="11222" width="12" customWidth="1"/>
    <col min="11223" max="11223" width="11.42578125" customWidth="1"/>
    <col min="11225" max="11225" width="8.7109375" customWidth="1"/>
    <col min="11226" max="11226" width="10.5703125" customWidth="1"/>
    <col min="11227" max="11227" width="16.7109375" customWidth="1"/>
    <col min="11477" max="11477" width="24.7109375" customWidth="1"/>
    <col min="11478" max="11478" width="12" customWidth="1"/>
    <col min="11479" max="11479" width="11.42578125" customWidth="1"/>
    <col min="11481" max="11481" width="8.7109375" customWidth="1"/>
    <col min="11482" max="11482" width="10.5703125" customWidth="1"/>
    <col min="11483" max="11483" width="16.7109375" customWidth="1"/>
    <col min="11733" max="11733" width="24.7109375" customWidth="1"/>
    <col min="11734" max="11734" width="12" customWidth="1"/>
    <col min="11735" max="11735" width="11.42578125" customWidth="1"/>
    <col min="11737" max="11737" width="8.7109375" customWidth="1"/>
    <col min="11738" max="11738" width="10.5703125" customWidth="1"/>
    <col min="11739" max="11739" width="16.7109375" customWidth="1"/>
    <col min="11989" max="11989" width="24.7109375" customWidth="1"/>
    <col min="11990" max="11990" width="12" customWidth="1"/>
    <col min="11991" max="11991" width="11.42578125" customWidth="1"/>
    <col min="11993" max="11993" width="8.7109375" customWidth="1"/>
    <col min="11994" max="11994" width="10.5703125" customWidth="1"/>
    <col min="11995" max="11995" width="16.7109375" customWidth="1"/>
    <col min="12245" max="12245" width="24.7109375" customWidth="1"/>
    <col min="12246" max="12246" width="12" customWidth="1"/>
    <col min="12247" max="12247" width="11.42578125" customWidth="1"/>
    <col min="12249" max="12249" width="8.7109375" customWidth="1"/>
    <col min="12250" max="12250" width="10.5703125" customWidth="1"/>
    <col min="12251" max="12251" width="16.7109375" customWidth="1"/>
    <col min="12501" max="12501" width="24.7109375" customWidth="1"/>
    <col min="12502" max="12502" width="12" customWidth="1"/>
    <col min="12503" max="12503" width="11.42578125" customWidth="1"/>
    <col min="12505" max="12505" width="8.7109375" customWidth="1"/>
    <col min="12506" max="12506" width="10.5703125" customWidth="1"/>
    <col min="12507" max="12507" width="16.7109375" customWidth="1"/>
    <col min="12757" max="12757" width="24.7109375" customWidth="1"/>
    <col min="12758" max="12758" width="12" customWidth="1"/>
    <col min="12759" max="12759" width="11.42578125" customWidth="1"/>
    <col min="12761" max="12761" width="8.7109375" customWidth="1"/>
    <col min="12762" max="12762" width="10.5703125" customWidth="1"/>
    <col min="12763" max="12763" width="16.7109375" customWidth="1"/>
    <col min="13013" max="13013" width="24.7109375" customWidth="1"/>
    <col min="13014" max="13014" width="12" customWidth="1"/>
    <col min="13015" max="13015" width="11.42578125" customWidth="1"/>
    <col min="13017" max="13017" width="8.7109375" customWidth="1"/>
    <col min="13018" max="13018" width="10.5703125" customWidth="1"/>
    <col min="13019" max="13019" width="16.7109375" customWidth="1"/>
    <col min="13269" max="13269" width="24.7109375" customWidth="1"/>
    <col min="13270" max="13270" width="12" customWidth="1"/>
    <col min="13271" max="13271" width="11.42578125" customWidth="1"/>
    <col min="13273" max="13273" width="8.7109375" customWidth="1"/>
    <col min="13274" max="13274" width="10.5703125" customWidth="1"/>
    <col min="13275" max="13275" width="16.7109375" customWidth="1"/>
    <col min="13525" max="13525" width="24.7109375" customWidth="1"/>
    <col min="13526" max="13526" width="12" customWidth="1"/>
    <col min="13527" max="13527" width="11.42578125" customWidth="1"/>
    <col min="13529" max="13529" width="8.7109375" customWidth="1"/>
    <col min="13530" max="13530" width="10.5703125" customWidth="1"/>
    <col min="13531" max="13531" width="16.7109375" customWidth="1"/>
    <col min="13781" max="13781" width="24.7109375" customWidth="1"/>
    <col min="13782" max="13782" width="12" customWidth="1"/>
    <col min="13783" max="13783" width="11.42578125" customWidth="1"/>
    <col min="13785" max="13785" width="8.7109375" customWidth="1"/>
    <col min="13786" max="13786" width="10.5703125" customWidth="1"/>
    <col min="13787" max="13787" width="16.7109375" customWidth="1"/>
    <col min="14037" max="14037" width="24.7109375" customWidth="1"/>
    <col min="14038" max="14038" width="12" customWidth="1"/>
    <col min="14039" max="14039" width="11.42578125" customWidth="1"/>
    <col min="14041" max="14041" width="8.7109375" customWidth="1"/>
    <col min="14042" max="14042" width="10.5703125" customWidth="1"/>
    <col min="14043" max="14043" width="16.7109375" customWidth="1"/>
    <col min="14293" max="14293" width="24.7109375" customWidth="1"/>
    <col min="14294" max="14294" width="12" customWidth="1"/>
    <col min="14295" max="14295" width="11.42578125" customWidth="1"/>
    <col min="14297" max="14297" width="8.7109375" customWidth="1"/>
    <col min="14298" max="14298" width="10.5703125" customWidth="1"/>
    <col min="14299" max="14299" width="16.7109375" customWidth="1"/>
    <col min="14549" max="14549" width="24.7109375" customWidth="1"/>
    <col min="14550" max="14550" width="12" customWidth="1"/>
    <col min="14551" max="14551" width="11.42578125" customWidth="1"/>
    <col min="14553" max="14553" width="8.7109375" customWidth="1"/>
    <col min="14554" max="14554" width="10.5703125" customWidth="1"/>
    <col min="14555" max="14555" width="16.7109375" customWidth="1"/>
    <col min="14805" max="14805" width="24.7109375" customWidth="1"/>
    <col min="14806" max="14806" width="12" customWidth="1"/>
    <col min="14807" max="14807" width="11.42578125" customWidth="1"/>
    <col min="14809" max="14809" width="8.7109375" customWidth="1"/>
    <col min="14810" max="14810" width="10.5703125" customWidth="1"/>
    <col min="14811" max="14811" width="16.7109375" customWidth="1"/>
    <col min="15061" max="15061" width="24.7109375" customWidth="1"/>
    <col min="15062" max="15062" width="12" customWidth="1"/>
    <col min="15063" max="15063" width="11.42578125" customWidth="1"/>
    <col min="15065" max="15065" width="8.7109375" customWidth="1"/>
    <col min="15066" max="15066" width="10.5703125" customWidth="1"/>
    <col min="15067" max="15067" width="16.7109375" customWidth="1"/>
    <col min="15317" max="15317" width="24.7109375" customWidth="1"/>
    <col min="15318" max="15318" width="12" customWidth="1"/>
    <col min="15319" max="15319" width="11.42578125" customWidth="1"/>
    <col min="15321" max="15321" width="8.7109375" customWidth="1"/>
    <col min="15322" max="15322" width="10.5703125" customWidth="1"/>
    <col min="15323" max="15323" width="16.7109375" customWidth="1"/>
    <col min="15573" max="15573" width="24.7109375" customWidth="1"/>
    <col min="15574" max="15574" width="12" customWidth="1"/>
    <col min="15575" max="15575" width="11.42578125" customWidth="1"/>
    <col min="15577" max="15577" width="8.7109375" customWidth="1"/>
    <col min="15578" max="15578" width="10.5703125" customWidth="1"/>
    <col min="15579" max="15579" width="16.7109375" customWidth="1"/>
    <col min="15829" max="15829" width="24.7109375" customWidth="1"/>
    <col min="15830" max="15830" width="12" customWidth="1"/>
    <col min="15831" max="15831" width="11.42578125" customWidth="1"/>
    <col min="15833" max="15833" width="8.7109375" customWidth="1"/>
    <col min="15834" max="15834" width="10.5703125" customWidth="1"/>
    <col min="15835" max="15835" width="16.7109375" customWidth="1"/>
    <col min="16085" max="16085" width="24.7109375" customWidth="1"/>
    <col min="16086" max="16086" width="12" customWidth="1"/>
    <col min="16087" max="16087" width="11.42578125" customWidth="1"/>
    <col min="16089" max="16089" width="8.7109375" customWidth="1"/>
    <col min="16090" max="16090" width="10.5703125" customWidth="1"/>
    <col min="16091" max="16091" width="16.7109375" customWidth="1"/>
  </cols>
  <sheetData>
    <row r="1" spans="1:7" ht="15.75" thickBot="1" x14ac:dyDescent="0.3">
      <c r="A1" s="218" t="s">
        <v>141</v>
      </c>
      <c r="B1" s="218"/>
      <c r="C1" s="218"/>
      <c r="D1" s="218"/>
      <c r="E1" s="218"/>
      <c r="F1" s="218"/>
      <c r="G1" s="218"/>
    </row>
    <row r="2" spans="1:7" ht="33.75" x14ac:dyDescent="0.25">
      <c r="A2" s="99" t="s">
        <v>62</v>
      </c>
      <c r="B2" s="100" t="s">
        <v>63</v>
      </c>
      <c r="C2" s="101" t="s">
        <v>64</v>
      </c>
      <c r="D2" s="100" t="s">
        <v>65</v>
      </c>
      <c r="E2" s="102" t="s">
        <v>66</v>
      </c>
      <c r="F2" s="100" t="s">
        <v>67</v>
      </c>
      <c r="G2" s="154" t="s">
        <v>68</v>
      </c>
    </row>
    <row r="3" spans="1:7" x14ac:dyDescent="0.25">
      <c r="A3" s="103" t="s">
        <v>69</v>
      </c>
      <c r="B3" s="104">
        <v>231</v>
      </c>
      <c r="C3" s="104">
        <v>6</v>
      </c>
      <c r="D3" s="104">
        <v>41</v>
      </c>
      <c r="E3" s="105">
        <v>4</v>
      </c>
      <c r="F3" s="104">
        <v>42</v>
      </c>
      <c r="G3" s="106">
        <f>(D3*100)/B3</f>
        <v>17.748917748917748</v>
      </c>
    </row>
    <row r="4" spans="1:7" x14ac:dyDescent="0.25">
      <c r="A4" s="103" t="s">
        <v>70</v>
      </c>
      <c r="B4" s="104">
        <v>208</v>
      </c>
      <c r="C4" s="104">
        <v>1</v>
      </c>
      <c r="D4" s="104">
        <v>43</v>
      </c>
      <c r="E4" s="105">
        <v>2</v>
      </c>
      <c r="F4" s="104">
        <v>33</v>
      </c>
      <c r="G4" s="106">
        <f t="shared" ref="G4:G55" si="0">(D4*100)/B4</f>
        <v>20.673076923076923</v>
      </c>
    </row>
    <row r="5" spans="1:7" x14ac:dyDescent="0.25">
      <c r="A5" s="103" t="s">
        <v>71</v>
      </c>
      <c r="B5" s="104">
        <v>348</v>
      </c>
      <c r="C5" s="104">
        <v>17</v>
      </c>
      <c r="D5" s="104">
        <v>65</v>
      </c>
      <c r="E5" s="105">
        <v>8</v>
      </c>
      <c r="F5" s="104">
        <v>81</v>
      </c>
      <c r="G5" s="106">
        <f t="shared" si="0"/>
        <v>18.678160919540229</v>
      </c>
    </row>
    <row r="6" spans="1:7" x14ac:dyDescent="0.25">
      <c r="A6" s="103" t="s">
        <v>72</v>
      </c>
      <c r="B6" s="104">
        <v>144</v>
      </c>
      <c r="C6" s="104">
        <v>6</v>
      </c>
      <c r="D6" s="104">
        <v>21</v>
      </c>
      <c r="E6" s="105">
        <v>6</v>
      </c>
      <c r="F6" s="104">
        <v>13</v>
      </c>
      <c r="G6" s="106">
        <f t="shared" si="0"/>
        <v>14.583333333333334</v>
      </c>
    </row>
    <row r="7" spans="1:7" x14ac:dyDescent="0.25">
      <c r="A7" s="103" t="s">
        <v>73</v>
      </c>
      <c r="B7" s="104">
        <v>974</v>
      </c>
      <c r="C7" s="104">
        <v>29</v>
      </c>
      <c r="D7" s="104">
        <v>181</v>
      </c>
      <c r="E7" s="105">
        <v>43</v>
      </c>
      <c r="F7" s="104">
        <v>144</v>
      </c>
      <c r="G7" s="106">
        <f t="shared" si="0"/>
        <v>18.583162217659137</v>
      </c>
    </row>
    <row r="8" spans="1:7" x14ac:dyDescent="0.25">
      <c r="A8" s="103" t="s">
        <v>74</v>
      </c>
      <c r="B8" s="104">
        <v>610</v>
      </c>
      <c r="C8" s="104">
        <v>17</v>
      </c>
      <c r="D8" s="104">
        <v>128</v>
      </c>
      <c r="E8" s="105">
        <v>21</v>
      </c>
      <c r="F8" s="104">
        <v>92</v>
      </c>
      <c r="G8" s="106">
        <f t="shared" si="0"/>
        <v>20.983606557377048</v>
      </c>
    </row>
    <row r="9" spans="1:7" x14ac:dyDescent="0.25">
      <c r="A9" s="103" t="s">
        <v>75</v>
      </c>
      <c r="B9" s="104">
        <v>339</v>
      </c>
      <c r="C9" s="104">
        <v>10</v>
      </c>
      <c r="D9" s="104">
        <v>60</v>
      </c>
      <c r="E9" s="105">
        <v>10</v>
      </c>
      <c r="F9" s="104">
        <v>66</v>
      </c>
      <c r="G9" s="106">
        <f t="shared" si="0"/>
        <v>17.699115044247787</v>
      </c>
    </row>
    <row r="10" spans="1:7" x14ac:dyDescent="0.25">
      <c r="A10" s="103" t="s">
        <v>76</v>
      </c>
      <c r="B10" s="104">
        <v>419</v>
      </c>
      <c r="C10" s="104">
        <v>5</v>
      </c>
      <c r="D10" s="104">
        <v>82</v>
      </c>
      <c r="E10" s="105">
        <v>23</v>
      </c>
      <c r="F10" s="104">
        <v>52</v>
      </c>
      <c r="G10" s="106">
        <f t="shared" si="0"/>
        <v>19.570405727923628</v>
      </c>
    </row>
    <row r="11" spans="1:7" x14ac:dyDescent="0.25">
      <c r="A11" s="103" t="s">
        <v>77</v>
      </c>
      <c r="B11" s="104">
        <v>146</v>
      </c>
      <c r="C11" s="153"/>
      <c r="D11" s="104">
        <v>26</v>
      </c>
      <c r="E11" s="105">
        <v>6</v>
      </c>
      <c r="F11" s="104">
        <v>29</v>
      </c>
      <c r="G11" s="106">
        <f t="shared" si="0"/>
        <v>17.80821917808219</v>
      </c>
    </row>
    <row r="12" spans="1:7" x14ac:dyDescent="0.25">
      <c r="A12" s="103" t="s">
        <v>78</v>
      </c>
      <c r="B12" s="104">
        <v>200</v>
      </c>
      <c r="C12" s="104">
        <v>7</v>
      </c>
      <c r="D12" s="104">
        <v>29</v>
      </c>
      <c r="E12" s="105">
        <v>9</v>
      </c>
      <c r="F12" s="104">
        <v>21</v>
      </c>
      <c r="G12" s="106">
        <f t="shared" si="0"/>
        <v>14.5</v>
      </c>
    </row>
    <row r="13" spans="1:7" x14ac:dyDescent="0.25">
      <c r="A13" s="103" t="s">
        <v>79</v>
      </c>
      <c r="B13" s="104">
        <v>207</v>
      </c>
      <c r="C13" s="104">
        <v>7</v>
      </c>
      <c r="D13" s="104">
        <v>31</v>
      </c>
      <c r="E13" s="105">
        <v>5</v>
      </c>
      <c r="F13" s="104">
        <v>45</v>
      </c>
      <c r="G13" s="106">
        <f t="shared" si="0"/>
        <v>14.97584541062802</v>
      </c>
    </row>
    <row r="14" spans="1:7" x14ac:dyDescent="0.25">
      <c r="A14" s="103" t="s">
        <v>80</v>
      </c>
      <c r="B14" s="104">
        <v>569</v>
      </c>
      <c r="C14" s="104">
        <v>12</v>
      </c>
      <c r="D14" s="104">
        <v>80</v>
      </c>
      <c r="E14" s="105">
        <v>15</v>
      </c>
      <c r="F14" s="104">
        <v>78</v>
      </c>
      <c r="G14" s="106">
        <f t="shared" si="0"/>
        <v>14.059753954305799</v>
      </c>
    </row>
    <row r="15" spans="1:7" x14ac:dyDescent="0.25">
      <c r="A15" s="103" t="s">
        <v>81</v>
      </c>
      <c r="B15" s="104">
        <v>166</v>
      </c>
      <c r="C15" s="104">
        <v>7</v>
      </c>
      <c r="D15" s="104">
        <v>31</v>
      </c>
      <c r="E15" s="105">
        <v>3</v>
      </c>
      <c r="F15" s="104">
        <v>42</v>
      </c>
      <c r="G15" s="106">
        <f t="shared" si="0"/>
        <v>18.674698795180724</v>
      </c>
    </row>
    <row r="16" spans="1:7" x14ac:dyDescent="0.25">
      <c r="A16" s="103" t="s">
        <v>82</v>
      </c>
      <c r="B16" s="104">
        <v>188</v>
      </c>
      <c r="C16" s="104">
        <v>10</v>
      </c>
      <c r="D16" s="104">
        <v>41</v>
      </c>
      <c r="E16" s="105">
        <v>7</v>
      </c>
      <c r="F16" s="104">
        <v>38</v>
      </c>
      <c r="G16" s="106">
        <f t="shared" si="0"/>
        <v>21.808510638297872</v>
      </c>
    </row>
    <row r="17" spans="1:7" x14ac:dyDescent="0.25">
      <c r="A17" s="103" t="s">
        <v>83</v>
      </c>
      <c r="B17" s="104">
        <v>351</v>
      </c>
      <c r="C17" s="104">
        <v>9</v>
      </c>
      <c r="D17" s="104">
        <v>61</v>
      </c>
      <c r="E17" s="105">
        <v>21</v>
      </c>
      <c r="F17" s="104">
        <v>59</v>
      </c>
      <c r="G17" s="106">
        <f t="shared" si="0"/>
        <v>17.378917378917379</v>
      </c>
    </row>
    <row r="18" spans="1:7" x14ac:dyDescent="0.25">
      <c r="A18" s="103" t="s">
        <v>84</v>
      </c>
      <c r="B18" s="104">
        <v>145</v>
      </c>
      <c r="C18" s="104">
        <v>2</v>
      </c>
      <c r="D18" s="104">
        <v>25</v>
      </c>
      <c r="E18" s="105">
        <v>6</v>
      </c>
      <c r="F18" s="104">
        <v>45</v>
      </c>
      <c r="G18" s="106">
        <f t="shared" si="0"/>
        <v>17.241379310344829</v>
      </c>
    </row>
    <row r="19" spans="1:7" x14ac:dyDescent="0.25">
      <c r="A19" s="103" t="s">
        <v>85</v>
      </c>
      <c r="B19" s="104">
        <v>145</v>
      </c>
      <c r="C19" s="104">
        <v>9</v>
      </c>
      <c r="D19" s="104">
        <v>19</v>
      </c>
      <c r="E19" s="105">
        <v>4</v>
      </c>
      <c r="F19" s="104">
        <v>46</v>
      </c>
      <c r="G19" s="106">
        <f t="shared" si="0"/>
        <v>13.103448275862069</v>
      </c>
    </row>
    <row r="20" spans="1:7" x14ac:dyDescent="0.25">
      <c r="A20" s="103" t="s">
        <v>86</v>
      </c>
      <c r="B20" s="104">
        <v>82</v>
      </c>
      <c r="C20" s="153"/>
      <c r="D20" s="104">
        <v>12</v>
      </c>
      <c r="E20" s="105">
        <v>3</v>
      </c>
      <c r="F20" s="153"/>
      <c r="G20" s="106">
        <f t="shared" si="0"/>
        <v>14.634146341463415</v>
      </c>
    </row>
    <row r="21" spans="1:7" x14ac:dyDescent="0.25">
      <c r="A21" s="103" t="s">
        <v>87</v>
      </c>
      <c r="B21" s="104">
        <v>342</v>
      </c>
      <c r="C21" s="104">
        <v>5</v>
      </c>
      <c r="D21" s="104">
        <v>70</v>
      </c>
      <c r="E21" s="105">
        <v>14</v>
      </c>
      <c r="F21" s="104">
        <v>52</v>
      </c>
      <c r="G21" s="106">
        <f t="shared" si="0"/>
        <v>20.467836257309941</v>
      </c>
    </row>
    <row r="22" spans="1:7" x14ac:dyDescent="0.25">
      <c r="A22" s="103" t="s">
        <v>88</v>
      </c>
      <c r="B22" s="104">
        <v>102</v>
      </c>
      <c r="C22" s="104">
        <v>7</v>
      </c>
      <c r="D22" s="104">
        <v>8</v>
      </c>
      <c r="E22" s="105">
        <v>2</v>
      </c>
      <c r="F22" s="104">
        <v>25</v>
      </c>
      <c r="G22" s="106">
        <f t="shared" si="0"/>
        <v>7.8431372549019605</v>
      </c>
    </row>
    <row r="23" spans="1:7" x14ac:dyDescent="0.25">
      <c r="A23" s="103" t="s">
        <v>89</v>
      </c>
      <c r="B23" s="104">
        <v>233</v>
      </c>
      <c r="C23" s="104">
        <v>9</v>
      </c>
      <c r="D23" s="104">
        <v>45</v>
      </c>
      <c r="E23" s="105">
        <v>7</v>
      </c>
      <c r="F23" s="104">
        <v>53</v>
      </c>
      <c r="G23" s="106">
        <f t="shared" si="0"/>
        <v>19.313304721030043</v>
      </c>
    </row>
    <row r="24" spans="1:7" x14ac:dyDescent="0.25">
      <c r="A24" s="103" t="s">
        <v>90</v>
      </c>
      <c r="B24" s="104">
        <v>15</v>
      </c>
      <c r="C24" s="153"/>
      <c r="D24" s="104">
        <v>3</v>
      </c>
      <c r="E24" s="105"/>
      <c r="F24" s="153"/>
      <c r="G24" s="106">
        <f t="shared" si="0"/>
        <v>20</v>
      </c>
    </row>
    <row r="25" spans="1:7" x14ac:dyDescent="0.25">
      <c r="A25" s="103" t="s">
        <v>91</v>
      </c>
      <c r="B25" s="104">
        <v>602</v>
      </c>
      <c r="C25" s="104">
        <v>13</v>
      </c>
      <c r="D25" s="104">
        <v>106</v>
      </c>
      <c r="E25" s="105">
        <v>29</v>
      </c>
      <c r="F25" s="104">
        <v>91</v>
      </c>
      <c r="G25" s="106">
        <f t="shared" si="0"/>
        <v>17.607973421926911</v>
      </c>
    </row>
    <row r="26" spans="1:7" x14ac:dyDescent="0.25">
      <c r="A26" s="103" t="s">
        <v>92</v>
      </c>
      <c r="B26" s="104">
        <v>644</v>
      </c>
      <c r="C26" s="104">
        <v>14</v>
      </c>
      <c r="D26" s="104">
        <v>100</v>
      </c>
      <c r="E26" s="105">
        <v>17</v>
      </c>
      <c r="F26" s="104">
        <v>98</v>
      </c>
      <c r="G26" s="106">
        <f t="shared" si="0"/>
        <v>15.527950310559007</v>
      </c>
    </row>
    <row r="27" spans="1:7" x14ac:dyDescent="0.25">
      <c r="A27" s="103" t="s">
        <v>93</v>
      </c>
      <c r="B27" s="104">
        <v>143</v>
      </c>
      <c r="C27" s="104">
        <v>2</v>
      </c>
      <c r="D27" s="104">
        <v>28</v>
      </c>
      <c r="E27" s="105">
        <v>4</v>
      </c>
      <c r="F27" s="104">
        <v>38</v>
      </c>
      <c r="G27" s="106">
        <f t="shared" si="0"/>
        <v>19.58041958041958</v>
      </c>
    </row>
    <row r="28" spans="1:7" x14ac:dyDescent="0.25">
      <c r="A28" s="103" t="s">
        <v>94</v>
      </c>
      <c r="B28" s="104">
        <v>517</v>
      </c>
      <c r="C28" s="104">
        <v>75</v>
      </c>
      <c r="D28" s="104">
        <v>78</v>
      </c>
      <c r="E28" s="105">
        <v>17</v>
      </c>
      <c r="F28" s="104">
        <v>174</v>
      </c>
      <c r="G28" s="106">
        <f t="shared" si="0"/>
        <v>15.087040618955513</v>
      </c>
    </row>
    <row r="29" spans="1:7" x14ac:dyDescent="0.25">
      <c r="A29" s="103" t="s">
        <v>95</v>
      </c>
      <c r="B29" s="104">
        <v>179</v>
      </c>
      <c r="C29" s="104">
        <v>1</v>
      </c>
      <c r="D29" s="104">
        <v>33</v>
      </c>
      <c r="E29" s="105">
        <v>7</v>
      </c>
      <c r="F29" s="104">
        <v>16</v>
      </c>
      <c r="G29" s="106">
        <f t="shared" si="0"/>
        <v>18.435754189944134</v>
      </c>
    </row>
    <row r="30" spans="1:7" x14ac:dyDescent="0.25">
      <c r="A30" s="103" t="s">
        <v>96</v>
      </c>
      <c r="B30" s="104">
        <v>112</v>
      </c>
      <c r="C30" s="104">
        <v>7</v>
      </c>
      <c r="D30" s="104">
        <v>18</v>
      </c>
      <c r="E30" s="105">
        <v>5</v>
      </c>
      <c r="F30" s="104">
        <v>23</v>
      </c>
      <c r="G30" s="106">
        <f t="shared" si="0"/>
        <v>16.071428571428573</v>
      </c>
    </row>
    <row r="31" spans="1:7" x14ac:dyDescent="0.25">
      <c r="A31" s="103" t="s">
        <v>97</v>
      </c>
      <c r="B31" s="104">
        <v>130</v>
      </c>
      <c r="C31" s="104">
        <v>5</v>
      </c>
      <c r="D31" s="104">
        <v>30</v>
      </c>
      <c r="E31" s="105">
        <v>4</v>
      </c>
      <c r="F31" s="104">
        <v>31</v>
      </c>
      <c r="G31" s="106">
        <f t="shared" si="0"/>
        <v>23.076923076923077</v>
      </c>
    </row>
    <row r="32" spans="1:7" x14ac:dyDescent="0.25">
      <c r="A32" s="103" t="s">
        <v>98</v>
      </c>
      <c r="B32" s="104">
        <v>174</v>
      </c>
      <c r="C32" s="104">
        <v>10</v>
      </c>
      <c r="D32" s="104">
        <v>31</v>
      </c>
      <c r="E32" s="105">
        <v>6</v>
      </c>
      <c r="F32" s="104">
        <v>43</v>
      </c>
      <c r="G32" s="106">
        <f t="shared" si="0"/>
        <v>17.816091954022987</v>
      </c>
    </row>
    <row r="33" spans="1:7" x14ac:dyDescent="0.25">
      <c r="A33" s="103" t="s">
        <v>99</v>
      </c>
      <c r="B33" s="104">
        <v>436</v>
      </c>
      <c r="C33" s="104">
        <v>9</v>
      </c>
      <c r="D33" s="104">
        <v>66</v>
      </c>
      <c r="E33" s="105">
        <v>7</v>
      </c>
      <c r="F33" s="104">
        <v>83</v>
      </c>
      <c r="G33" s="106">
        <f t="shared" si="0"/>
        <v>15.137614678899082</v>
      </c>
    </row>
    <row r="34" spans="1:7" x14ac:dyDescent="0.25">
      <c r="A34" s="103" t="s">
        <v>100</v>
      </c>
      <c r="B34" s="104">
        <v>105</v>
      </c>
      <c r="C34" s="104">
        <v>13</v>
      </c>
      <c r="D34" s="104">
        <v>24</v>
      </c>
      <c r="E34" s="105">
        <v>3</v>
      </c>
      <c r="F34" s="104">
        <v>58</v>
      </c>
      <c r="G34" s="106">
        <f t="shared" si="0"/>
        <v>22.857142857142858</v>
      </c>
    </row>
    <row r="35" spans="1:7" x14ac:dyDescent="0.25">
      <c r="A35" s="103" t="s">
        <v>101</v>
      </c>
      <c r="B35" s="104">
        <v>105</v>
      </c>
      <c r="C35" s="104">
        <v>12</v>
      </c>
      <c r="D35" s="104">
        <v>13</v>
      </c>
      <c r="E35" s="105">
        <v>2</v>
      </c>
      <c r="F35" s="104">
        <v>31</v>
      </c>
      <c r="G35" s="106">
        <f t="shared" si="0"/>
        <v>12.380952380952381</v>
      </c>
    </row>
    <row r="36" spans="1:7" x14ac:dyDescent="0.25">
      <c r="A36" s="103" t="s">
        <v>102</v>
      </c>
      <c r="B36" s="104">
        <v>503</v>
      </c>
      <c r="C36" s="104">
        <v>24</v>
      </c>
      <c r="D36" s="104">
        <v>94</v>
      </c>
      <c r="E36" s="105">
        <v>10</v>
      </c>
      <c r="F36" s="104">
        <v>101</v>
      </c>
      <c r="G36" s="106">
        <f t="shared" si="0"/>
        <v>18.687872763419485</v>
      </c>
    </row>
    <row r="37" spans="1:7" x14ac:dyDescent="0.25">
      <c r="A37" s="103" t="s">
        <v>103</v>
      </c>
      <c r="B37" s="104">
        <v>323</v>
      </c>
      <c r="C37" s="104">
        <v>21</v>
      </c>
      <c r="D37" s="104">
        <v>52</v>
      </c>
      <c r="E37" s="105">
        <v>13</v>
      </c>
      <c r="F37" s="104">
        <v>46</v>
      </c>
      <c r="G37" s="106">
        <f t="shared" si="0"/>
        <v>16.099071207430342</v>
      </c>
    </row>
    <row r="38" spans="1:7" x14ac:dyDescent="0.25">
      <c r="A38" s="103" t="s">
        <v>104</v>
      </c>
      <c r="B38" s="104">
        <v>119</v>
      </c>
      <c r="C38" s="104">
        <v>3</v>
      </c>
      <c r="D38" s="104">
        <v>16</v>
      </c>
      <c r="E38" s="105">
        <v>1</v>
      </c>
      <c r="F38" s="104">
        <v>8</v>
      </c>
      <c r="G38" s="106">
        <f t="shared" si="0"/>
        <v>13.445378151260504</v>
      </c>
    </row>
    <row r="39" spans="1:7" x14ac:dyDescent="0.25">
      <c r="A39" s="103" t="s">
        <v>105</v>
      </c>
      <c r="B39" s="104">
        <v>295</v>
      </c>
      <c r="C39" s="104">
        <v>19</v>
      </c>
      <c r="D39" s="104">
        <v>53</v>
      </c>
      <c r="E39" s="105">
        <v>10</v>
      </c>
      <c r="F39" s="104">
        <v>79</v>
      </c>
      <c r="G39" s="106">
        <f t="shared" si="0"/>
        <v>17.966101694915253</v>
      </c>
    </row>
    <row r="40" spans="1:7" x14ac:dyDescent="0.25">
      <c r="A40" s="103" t="s">
        <v>106</v>
      </c>
      <c r="B40" s="104">
        <v>201</v>
      </c>
      <c r="C40" s="104">
        <v>7</v>
      </c>
      <c r="D40" s="104">
        <v>27</v>
      </c>
      <c r="E40" s="105">
        <v>6</v>
      </c>
      <c r="F40" s="104">
        <v>47</v>
      </c>
      <c r="G40" s="106">
        <f t="shared" si="0"/>
        <v>13.432835820895523</v>
      </c>
    </row>
    <row r="41" spans="1:7" x14ac:dyDescent="0.25">
      <c r="A41" s="103" t="s">
        <v>107</v>
      </c>
      <c r="B41" s="104">
        <v>302</v>
      </c>
      <c r="C41" s="104">
        <v>12</v>
      </c>
      <c r="D41" s="104">
        <v>47</v>
      </c>
      <c r="E41" s="105">
        <v>12</v>
      </c>
      <c r="F41" s="104">
        <v>69</v>
      </c>
      <c r="G41" s="106">
        <f t="shared" si="0"/>
        <v>15.562913907284768</v>
      </c>
    </row>
    <row r="42" spans="1:7" x14ac:dyDescent="0.25">
      <c r="A42" s="103" t="s">
        <v>108</v>
      </c>
      <c r="B42" s="104">
        <v>1186</v>
      </c>
      <c r="C42" s="104">
        <v>21</v>
      </c>
      <c r="D42" s="104">
        <v>222</v>
      </c>
      <c r="E42" s="105">
        <v>36</v>
      </c>
      <c r="F42" s="104">
        <v>154</v>
      </c>
      <c r="G42" s="106">
        <f t="shared" si="0"/>
        <v>18.718381112984822</v>
      </c>
    </row>
    <row r="43" spans="1:7" x14ac:dyDescent="0.25">
      <c r="A43" s="103" t="s">
        <v>109</v>
      </c>
      <c r="B43" s="104">
        <v>303</v>
      </c>
      <c r="C43" s="104">
        <v>8</v>
      </c>
      <c r="D43" s="104">
        <v>68</v>
      </c>
      <c r="E43" s="105">
        <v>16</v>
      </c>
      <c r="F43" s="104">
        <v>46</v>
      </c>
      <c r="G43" s="106">
        <f t="shared" si="0"/>
        <v>22.442244224422442</v>
      </c>
    </row>
    <row r="44" spans="1:7" x14ac:dyDescent="0.25">
      <c r="A44" s="103" t="s">
        <v>110</v>
      </c>
      <c r="B44" s="104">
        <v>488</v>
      </c>
      <c r="C44" s="104">
        <v>19</v>
      </c>
      <c r="D44" s="104">
        <v>104</v>
      </c>
      <c r="E44" s="105">
        <v>27</v>
      </c>
      <c r="F44" s="104">
        <v>88</v>
      </c>
      <c r="G44" s="106">
        <f t="shared" si="0"/>
        <v>21.311475409836067</v>
      </c>
    </row>
    <row r="45" spans="1:7" x14ac:dyDescent="0.25">
      <c r="A45" s="103" t="s">
        <v>111</v>
      </c>
      <c r="B45" s="104">
        <v>216</v>
      </c>
      <c r="C45" s="104">
        <v>10</v>
      </c>
      <c r="D45" s="104">
        <v>44</v>
      </c>
      <c r="E45" s="105">
        <v>6</v>
      </c>
      <c r="F45" s="104">
        <v>49</v>
      </c>
      <c r="G45" s="106">
        <f t="shared" si="0"/>
        <v>20.37037037037037</v>
      </c>
    </row>
    <row r="46" spans="1:7" x14ac:dyDescent="0.25">
      <c r="A46" s="103" t="s">
        <v>112</v>
      </c>
      <c r="B46" s="104">
        <v>220</v>
      </c>
      <c r="C46" s="153"/>
      <c r="D46" s="104">
        <v>38</v>
      </c>
      <c r="E46" s="105">
        <v>9</v>
      </c>
      <c r="F46" s="104">
        <v>19</v>
      </c>
      <c r="G46" s="106">
        <f t="shared" si="0"/>
        <v>17.272727272727273</v>
      </c>
    </row>
    <row r="47" spans="1:7" x14ac:dyDescent="0.25">
      <c r="A47" s="103" t="s">
        <v>113</v>
      </c>
      <c r="B47" s="104">
        <v>541</v>
      </c>
      <c r="C47" s="104">
        <v>62</v>
      </c>
      <c r="D47" s="104">
        <v>107</v>
      </c>
      <c r="E47" s="105">
        <v>23</v>
      </c>
      <c r="F47" s="104">
        <v>249</v>
      </c>
      <c r="G47" s="106">
        <f t="shared" si="0"/>
        <v>19.778188539741219</v>
      </c>
    </row>
    <row r="48" spans="1:7" x14ac:dyDescent="0.25">
      <c r="A48" s="103" t="s">
        <v>114</v>
      </c>
      <c r="B48" s="104">
        <v>140</v>
      </c>
      <c r="C48" s="104">
        <v>4</v>
      </c>
      <c r="D48" s="104">
        <v>36</v>
      </c>
      <c r="E48" s="105">
        <v>4</v>
      </c>
      <c r="F48" s="104">
        <v>18</v>
      </c>
      <c r="G48" s="106">
        <f t="shared" si="0"/>
        <v>25.714285714285715</v>
      </c>
    </row>
    <row r="49" spans="1:7" x14ac:dyDescent="0.25">
      <c r="A49" s="103" t="s">
        <v>115</v>
      </c>
      <c r="B49" s="104">
        <v>177</v>
      </c>
      <c r="C49" s="104">
        <v>2</v>
      </c>
      <c r="D49" s="107">
        <v>30</v>
      </c>
      <c r="E49" s="105">
        <v>6</v>
      </c>
      <c r="F49" s="104">
        <v>30</v>
      </c>
      <c r="G49" s="106">
        <f t="shared" si="0"/>
        <v>16.949152542372882</v>
      </c>
    </row>
    <row r="50" spans="1:7" x14ac:dyDescent="0.25">
      <c r="A50" s="103" t="s">
        <v>116</v>
      </c>
      <c r="B50" s="104">
        <v>170</v>
      </c>
      <c r="C50" s="104">
        <v>2</v>
      </c>
      <c r="D50" s="104">
        <v>30</v>
      </c>
      <c r="E50" s="105">
        <v>7</v>
      </c>
      <c r="F50" s="104">
        <v>21</v>
      </c>
      <c r="G50" s="106">
        <f t="shared" si="0"/>
        <v>17.647058823529413</v>
      </c>
    </row>
    <row r="51" spans="1:7" x14ac:dyDescent="0.25">
      <c r="A51" s="103" t="s">
        <v>117</v>
      </c>
      <c r="B51" s="104">
        <v>319</v>
      </c>
      <c r="C51" s="104">
        <v>8</v>
      </c>
      <c r="D51" s="104">
        <v>49</v>
      </c>
      <c r="E51" s="105">
        <v>12</v>
      </c>
      <c r="F51" s="104">
        <v>64</v>
      </c>
      <c r="G51" s="106">
        <f t="shared" si="0"/>
        <v>15.360501567398119</v>
      </c>
    </row>
    <row r="52" spans="1:7" x14ac:dyDescent="0.25">
      <c r="A52" s="103" t="s">
        <v>118</v>
      </c>
      <c r="B52" s="104">
        <v>763</v>
      </c>
      <c r="C52" s="104">
        <v>79</v>
      </c>
      <c r="D52" s="104">
        <v>150</v>
      </c>
      <c r="E52" s="105">
        <v>16</v>
      </c>
      <c r="F52" s="104">
        <v>342</v>
      </c>
      <c r="G52" s="106">
        <f t="shared" si="0"/>
        <v>19.65923984272608</v>
      </c>
    </row>
    <row r="53" spans="1:7" x14ac:dyDescent="0.25">
      <c r="A53" s="103" t="s">
        <v>119</v>
      </c>
      <c r="B53" s="104">
        <v>591</v>
      </c>
      <c r="C53" s="104">
        <v>25</v>
      </c>
      <c r="D53" s="104">
        <v>106</v>
      </c>
      <c r="E53" s="105">
        <v>11</v>
      </c>
      <c r="F53" s="104">
        <v>162</v>
      </c>
      <c r="G53" s="106">
        <f t="shared" si="0"/>
        <v>17.935702199661591</v>
      </c>
    </row>
    <row r="54" spans="1:7" x14ac:dyDescent="0.25">
      <c r="A54" s="103" t="s">
        <v>120</v>
      </c>
      <c r="B54" s="104">
        <v>274</v>
      </c>
      <c r="C54" s="104">
        <v>8</v>
      </c>
      <c r="D54" s="104">
        <v>51</v>
      </c>
      <c r="E54" s="105">
        <v>9</v>
      </c>
      <c r="F54" s="104">
        <v>60</v>
      </c>
      <c r="G54" s="106">
        <f t="shared" si="0"/>
        <v>18.613138686131386</v>
      </c>
    </row>
    <row r="55" spans="1:7" ht="15.75" thickBot="1" x14ac:dyDescent="0.3">
      <c r="A55" s="108" t="s">
        <v>121</v>
      </c>
      <c r="B55" s="109">
        <v>387</v>
      </c>
      <c r="C55" s="104">
        <v>11</v>
      </c>
      <c r="D55" s="109">
        <v>59</v>
      </c>
      <c r="E55" s="110">
        <v>10</v>
      </c>
      <c r="F55" s="109">
        <v>44</v>
      </c>
      <c r="G55" s="106">
        <f t="shared" si="0"/>
        <v>15.24547803617571</v>
      </c>
    </row>
    <row r="56" spans="1:7" ht="16.5" thickTop="1" thickBot="1" x14ac:dyDescent="0.3">
      <c r="A56" s="111" t="s">
        <v>22</v>
      </c>
      <c r="B56" s="112">
        <f>SUM(B3:B55)</f>
        <v>16829</v>
      </c>
      <c r="C56" s="112">
        <f>SUM(C3:C55)</f>
        <v>681</v>
      </c>
      <c r="D56" s="112">
        <f>SUM(D3:D55)</f>
        <v>3012</v>
      </c>
      <c r="E56" s="113">
        <f>SUM(E3:E55)</f>
        <v>564</v>
      </c>
      <c r="F56" s="112">
        <f>SUM(F3:F55)</f>
        <v>3438</v>
      </c>
      <c r="G56" s="114">
        <f>(D56*100)/B56</f>
        <v>17.89767662962743</v>
      </c>
    </row>
  </sheetData>
  <mergeCells count="1">
    <mergeCell ref="A1:G1"/>
  </mergeCells>
  <pageMargins left="0.7" right="0.7" top="0.75" bottom="0.75" header="0.3" footer="0.3"/>
  <pageSetup paperSize="9" orientation="landscape" verticalDpi="0" r:id="rId1"/>
  <ignoredErrors>
    <ignoredError sqref="G2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Intestazione</vt:lpstr>
      <vt:lpstr> Attività complessiva sportelli</vt:lpstr>
      <vt:lpstr>Prenotazioni per Struttura</vt:lpstr>
      <vt:lpstr>Dettaglio Farmacie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2016-05-19T11:20:26Z</dcterms:modified>
</cp:coreProperties>
</file>