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<sst xmlns="http://schemas.openxmlformats.org/spreadsheetml/2006/main" count="198" uniqueCount="148">
  <si>
    <t>N. 1 TRIESTINA</t>
  </si>
  <si>
    <t xml:space="preserve">PRENOTAZIONI  </t>
  </si>
  <si>
    <t>DA PUNTO DI PRENOTAZIONE</t>
  </si>
  <si>
    <t>A STRUTTURA</t>
  </si>
  <si>
    <t>MAGGIO 2015</t>
  </si>
  <si>
    <t>Metodologia dell'estrapolazione:</t>
  </si>
  <si>
    <t>Periodo di analisi:01/05/2015 - 31/05/2015</t>
  </si>
  <si>
    <t>Dati estrapolati da "Business Objects":</t>
  </si>
  <si>
    <t>Estrapolazione ed elaborazione effettuta da: Barbara Zilli</t>
  </si>
  <si>
    <t>AZIENDA PER L'ASSISTENZA SANITARIA</t>
  </si>
  <si>
    <t>Sportelli CUP</t>
  </si>
  <si>
    <t>Prenotazioni totali</t>
  </si>
  <si>
    <t>Prenotazioni</t>
  </si>
  <si>
    <t>LABORATORIO</t>
  </si>
  <si>
    <t>di cui PRELIEVI *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</si>
  <si>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</si>
  <si>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</si>
  <si>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</si>
  <si>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</si>
  <si>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</si>
  <si>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</si>
  <si>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</si>
  <si>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</si>
  <si>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</si>
  <si>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</si>
  <si>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</si>
  <si>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Duino Aurisina</t>
  </si>
  <si>
    <t>Vespucci</t>
  </si>
  <si>
    <t>Puccini</t>
  </si>
  <si>
    <t>Muggia</t>
  </si>
  <si>
    <t>San Giovanni</t>
  </si>
  <si>
    <t>TOTALE</t>
  </si>
  <si>
    <t>di cui PRELIEVI</t>
  </si>
  <si>
    <t xml:space="preserve">Incassi </t>
  </si>
  <si>
    <t>CALL CENTER</t>
  </si>
  <si>
    <t>Call Center Regionale *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</si>
  <si>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</si>
  <si>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</si>
  <si>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</si>
  <si>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</si>
  <si>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</si>
  <si>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</si>
  <si>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</si>
  <si>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</si>
  <si>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</si>
  <si>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</si>
  <si>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</si>
  <si>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</si>
  <si>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</si>
  <si>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</si>
  <si>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</si>
  <si>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</si>
  <si>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</si>
  <si>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</si>
  <si>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</si>
  <si>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Intervallo di analisi: 01/05/2015 - 31/05/2015 - ESCLUSE PRENOTAZIONI PER CENTRI PRELIEVI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</si>
  <si>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</si>
  <si>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</si>
  <si>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</si>
  <si>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</si>
  <si>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</si>
  <si>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</si>
  <si>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</si>
  <si>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</si>
  <si>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</si>
  <si>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</si>
  <si>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</si>
  <si>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</si>
  <si>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</si>
  <si>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</si>
  <si>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</si>
  <si>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</si>
  <si>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</si>
  <si>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</si>
  <si>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</si>
  <si>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maggio 2015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</si>
  <si>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</si>
  <si>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</si>
  <si>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</si>
  <si>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</si>
  <si>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</si>
  <si>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</si>
  <si>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</si>
  <si>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</si>
  <si>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</si>
  <si>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</si>
  <si>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</si>
  <si>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</si>
  <si>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</si>
  <si>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</si>
  <si>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</si>
  <si>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</si>
  <si>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</si>
  <si>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</si>
  <si>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</si>
  <si>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</si>
  <si>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</si>
  <si>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</si>
  <si>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</si>
  <si>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</si>
  <si>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</si>
  <si>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</si>
  <si>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</si>
  <si>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</si>
  <si>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</si>
  <si>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</si>
  <si>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</si>
  <si>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</si>
  <si>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</si>
  <si>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</si>
  <si>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</si>
  <si>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</si>
  <si>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</si>
  <si>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</si>
  <si>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</si>
  <si>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</si>
  <si>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</si>
  <si>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</si>
  <si>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</si>
  <si>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</si>
  <si>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</si>
  <si>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</si>
  <si>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</si>
  <si>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</si>
  <si>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>REDENTORE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</si>
  <si>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</si>
  <si>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</si>
  <si>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</si>
  <si>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</si>
  <si>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</si>
  <si>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</si>
  <si>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</si>
  <si>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</si>
  <si>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</si>
  <si>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</si>
  <si>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</si>
  <si>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</si>
  <si>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S.C. Sistema Informativo - Statistica ed Informatizzazione Amministrativa</t>
  </si>
  <si>
    <t>PRIVATI Accreditati</t>
  </si>
  <si>
    <t>Referenti AAS1</t>
  </si>
  <si>
    <t>Casse Automatiche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</si>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</sst>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 style="double"/>
      <right style="thin"/>
      <top style="double"/>
      <bottom/>
    </border>
    <border>
      <left/>
      <right style="double">
        <color indexed="22"/>
      </right>
      <top style="double"/>
      <bottom/>
    </border>
    <border>
      <left style="medium">
        <color indexed="22"/>
      </left>
      <right style="double"/>
      <top style="double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double"/>
      <right style="double"/>
      <top style="double"/>
      <bottom/>
    </border>
    <border>
      <left style="double"/>
      <right/>
      <top style="double"/>
      <bottom style="medium">
        <color indexed="22"/>
      </bottom>
    </border>
    <border>
      <left style="double"/>
      <right style="thin"/>
      <top style="double"/>
      <bottom style="medium">
        <color indexed="22"/>
      </bottom>
    </border>
    <border>
      <left/>
      <right style="double">
        <color indexed="22"/>
      </right>
      <top style="double"/>
      <bottom style="medium">
        <color indexed="22"/>
      </bottom>
    </border>
    <border>
      <left/>
      <right style="double"/>
      <top style="double"/>
      <bottom style="medium">
        <color indexed="22"/>
      </bottom>
    </border>
    <border>
      <left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/>
      <top/>
      <bottom style="medium">
        <color indexed="22"/>
      </bottom>
    </border>
    <border>
      <left style="double"/>
      <right style="thin"/>
      <top/>
      <bottom style="medium">
        <color indexed="22"/>
      </bottom>
    </border>
    <border>
      <left/>
      <right style="double">
        <color indexed="22"/>
      </right>
      <top/>
      <bottom style="medium">
        <color indexed="22"/>
      </bottom>
    </border>
    <border>
      <left/>
      <right style="double"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double"/>
      <right style="double"/>
      <top/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/>
      <right style="double">
        <color indexed="22"/>
      </right>
      <top style="medium">
        <color indexed="22"/>
      </top>
      <bottom style="medium">
        <color indexed="22"/>
      </bottom>
    </border>
    <border>
      <left/>
      <right style="double"/>
      <top style="medium">
        <color indexed="22"/>
      </top>
      <bottom style="medium">
        <color indexed="22"/>
      </bottom>
    </border>
    <border>
      <left style="double"/>
      <right/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/>
      <top/>
      <bottom style="double"/>
    </border>
    <border>
      <left style="double"/>
      <right style="thin"/>
      <top style="medium">
        <color indexed="22"/>
      </top>
      <bottom style="double"/>
    </border>
    <border>
      <left/>
      <right style="double">
        <color indexed="22"/>
      </right>
      <top style="medium">
        <color indexed="22"/>
      </top>
      <bottom style="double"/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 style="double"/>
      <right style="double"/>
      <top style="medium">
        <color indexed="22"/>
      </top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/>
      <right style="double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/>
      <right style="double">
        <color indexed="22"/>
      </right>
      <top/>
      <bottom style="double"/>
    </border>
    <border>
      <left/>
      <right style="double"/>
      <top/>
      <bottom style="double"/>
    </border>
    <border>
      <left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double"/>
      <right style="double"/>
      <top/>
      <bottom style="double"/>
    </border>
    <border>
      <left style="medium">
        <color indexed="22"/>
      </left>
      <right style="double"/>
      <top style="double"/>
      <bottom style="medium">
        <color indexed="22"/>
      </bottom>
    </border>
    <border>
      <left style="medium">
        <color indexed="22"/>
      </left>
      <right style="double"/>
      <top/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double"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double"/>
      <right style="medium">
        <color indexed="22"/>
      </right>
      <top/>
      <bottom style="double"/>
    </border>
    <border>
      <left/>
      <right style="double"/>
      <top style="medium">
        <color indexed="22"/>
      </top>
      <bottom style="double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>
        <color indexed="22"/>
      </bottom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double"/>
      <right style="thin"/>
      <top/>
      <bottom style="double"/>
    </border>
    <border>
      <left/>
      <right style="medium">
        <color indexed="22"/>
      </right>
      <top style="double"/>
      <bottom/>
    </border>
    <border>
      <left/>
      <right style="medium">
        <color indexed="22"/>
      </right>
      <top/>
      <bottom style="double"/>
    </border>
    <border>
      <left style="medium">
        <color indexed="22"/>
      </left>
      <right style="double"/>
      <top/>
      <bottom style="double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3" fontId="4" fillId="36" borderId="33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3" fontId="11" fillId="0" borderId="43" xfId="0" applyNumberFormat="1" applyFont="1" applyBorder="1" applyAlignment="1">
      <alignment horizontal="right"/>
    </xf>
    <xf numFmtId="3" fontId="11" fillId="0" borderId="44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0" fillId="34" borderId="42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/>
    </xf>
    <xf numFmtId="3" fontId="4" fillId="0" borderId="49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3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 horizontal="right"/>
    </xf>
    <xf numFmtId="3" fontId="4" fillId="0" borderId="54" xfId="0" applyNumberFormat="1" applyFont="1" applyBorder="1" applyAlignment="1">
      <alignment horizontal="right"/>
    </xf>
    <xf numFmtId="0" fontId="0" fillId="0" borderId="0" xfId="0" applyAlignment="1">
      <alignment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/>
    </xf>
    <xf numFmtId="0" fontId="4" fillId="0" borderId="55" xfId="0" applyFont="1" applyBorder="1" applyAlignment="1">
      <alignment/>
    </xf>
    <xf numFmtId="3" fontId="4" fillId="0" borderId="56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3" fontId="4" fillId="0" borderId="58" xfId="0" applyNumberFormat="1" applyFont="1" applyBorder="1" applyAlignment="1">
      <alignment horizontal="right"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right"/>
    </xf>
    <xf numFmtId="3" fontId="4" fillId="36" borderId="62" xfId="0" applyNumberFormat="1" applyFont="1" applyFill="1" applyBorder="1" applyAlignment="1">
      <alignment horizontal="right"/>
    </xf>
    <xf numFmtId="3" fontId="4" fillId="36" borderId="27" xfId="0" applyNumberFormat="1" applyFont="1" applyFill="1" applyBorder="1" applyAlignment="1">
      <alignment horizontal="right"/>
    </xf>
    <xf numFmtId="3" fontId="4" fillId="36" borderId="35" xfId="0" applyNumberFormat="1" applyFont="1" applyFill="1" applyBorder="1" applyAlignment="1">
      <alignment horizontal="right"/>
    </xf>
    <xf numFmtId="3" fontId="4" fillId="36" borderId="63" xfId="0" applyNumberFormat="1" applyFont="1" applyFill="1" applyBorder="1" applyAlignment="1">
      <alignment horizontal="right"/>
    </xf>
    <xf numFmtId="3" fontId="4" fillId="36" borderId="34" xfId="0" applyNumberFormat="1" applyFont="1" applyFill="1" applyBorder="1" applyAlignment="1">
      <alignment horizontal="right"/>
    </xf>
    <xf numFmtId="0" fontId="3" fillId="0" borderId="42" xfId="0" applyFont="1" applyBorder="1" applyAlignment="1">
      <alignment/>
    </xf>
    <xf numFmtId="3" fontId="11" fillId="0" borderId="57" xfId="0" applyNumberFormat="1" applyFont="1" applyBorder="1" applyAlignment="1">
      <alignment horizontal="right"/>
    </xf>
    <xf numFmtId="3" fontId="3" fillId="36" borderId="47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36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36" borderId="0" xfId="0" applyNumberFormat="1" applyFont="1" applyFill="1" applyBorder="1" applyAlignment="1">
      <alignment horizontal="right"/>
    </xf>
    <xf numFmtId="3" fontId="4" fillId="36" borderId="6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65" xfId="0" applyFont="1" applyBorder="1" applyAlignment="1">
      <alignment/>
    </xf>
    <xf numFmtId="0" fontId="3" fillId="0" borderId="29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66" xfId="0" applyNumberFormat="1" applyFont="1" applyBorder="1" applyAlignment="1">
      <alignment/>
    </xf>
    <xf numFmtId="0" fontId="3" fillId="0" borderId="67" xfId="0" applyFont="1" applyBorder="1" applyAlignment="1">
      <alignment/>
    </xf>
    <xf numFmtId="3" fontId="11" fillId="0" borderId="68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8" borderId="69" xfId="0" applyFont="1" applyFill="1" applyBorder="1" applyAlignment="1">
      <alignment vertical="center" wrapText="1"/>
    </xf>
    <xf numFmtId="3" fontId="12" fillId="38" borderId="70" xfId="0" applyNumberFormat="1" applyFont="1" applyFill="1" applyBorder="1" applyAlignment="1">
      <alignment horizontal="center" textRotation="90" wrapText="1"/>
    </xf>
    <xf numFmtId="3" fontId="12" fillId="38" borderId="71" xfId="0" applyNumberFormat="1" applyFont="1" applyFill="1" applyBorder="1" applyAlignment="1">
      <alignment horizontal="center" textRotation="90" wrapText="1"/>
    </xf>
    <xf numFmtId="0" fontId="12" fillId="38" borderId="71" xfId="0" applyFont="1" applyFill="1" applyBorder="1" applyAlignment="1">
      <alignment horizontal="center" textRotation="90" wrapText="1"/>
    </xf>
    <xf numFmtId="0" fontId="12" fillId="38" borderId="72" xfId="0" applyFont="1" applyFill="1" applyBorder="1" applyAlignment="1">
      <alignment horizontal="center" textRotation="90" wrapText="1"/>
    </xf>
    <xf numFmtId="0" fontId="12" fillId="38" borderId="73" xfId="0" applyFont="1" applyFill="1" applyBorder="1" applyAlignment="1">
      <alignment horizontal="center" textRotation="90" wrapText="1"/>
    </xf>
    <xf numFmtId="0" fontId="12" fillId="38" borderId="19" xfId="0" applyFont="1" applyFill="1" applyBorder="1" applyAlignment="1">
      <alignment horizontal="center" textRotation="90" wrapText="1"/>
    </xf>
    <xf numFmtId="0" fontId="12" fillId="0" borderId="74" xfId="0" applyFont="1" applyFill="1" applyBorder="1" applyAlignment="1">
      <alignment/>
    </xf>
    <xf numFmtId="3" fontId="13" fillId="0" borderId="75" xfId="0" applyNumberFormat="1" applyFont="1" applyFill="1" applyBorder="1" applyAlignment="1">
      <alignment/>
    </xf>
    <xf numFmtId="3" fontId="13" fillId="0" borderId="76" xfId="0" applyNumberFormat="1" applyFont="1" applyFill="1" applyBorder="1" applyAlignment="1">
      <alignment/>
    </xf>
    <xf numFmtId="3" fontId="13" fillId="0" borderId="77" xfId="0" applyNumberFormat="1" applyFont="1" applyFill="1" applyBorder="1" applyAlignment="1">
      <alignment/>
    </xf>
    <xf numFmtId="3" fontId="13" fillId="0" borderId="78" xfId="0" applyNumberFormat="1" applyFont="1" applyFill="1" applyBorder="1" applyAlignment="1">
      <alignment/>
    </xf>
    <xf numFmtId="0" fontId="15" fillId="0" borderId="78" xfId="52" applyFill="1" applyBorder="1" applyAlignment="1" applyProtection="1">
      <alignment/>
      <protection/>
    </xf>
    <xf numFmtId="3" fontId="13" fillId="0" borderId="79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80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3" fontId="13" fillId="0" borderId="80" xfId="0" applyNumberFormat="1" applyFont="1" applyFill="1" applyBorder="1" applyAlignment="1" quotePrefix="1">
      <alignment/>
    </xf>
    <xf numFmtId="3" fontId="13" fillId="0" borderId="80" xfId="0" applyNumberFormat="1" applyFont="1" applyFill="1" applyBorder="1" applyAlignment="1" quotePrefix="1">
      <alignment horizontal="right"/>
    </xf>
    <xf numFmtId="3" fontId="13" fillId="0" borderId="81" xfId="0" applyNumberFormat="1" applyFont="1" applyFill="1" applyBorder="1" applyAlignment="1">
      <alignment/>
    </xf>
    <xf numFmtId="0" fontId="16" fillId="0" borderId="82" xfId="0" applyFont="1" applyBorder="1" applyAlignment="1">
      <alignment/>
    </xf>
    <xf numFmtId="3" fontId="13" fillId="0" borderId="83" xfId="0" applyNumberFormat="1" applyFont="1" applyBorder="1" applyAlignment="1">
      <alignment/>
    </xf>
    <xf numFmtId="3" fontId="13" fillId="0" borderId="71" xfId="0" applyNumberFormat="1" applyFont="1" applyBorder="1" applyAlignment="1">
      <alignment/>
    </xf>
    <xf numFmtId="3" fontId="13" fillId="0" borderId="72" xfId="0" applyNumberFormat="1" applyFont="1" applyBorder="1" applyAlignment="1">
      <alignment/>
    </xf>
    <xf numFmtId="3" fontId="17" fillId="0" borderId="82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4" fillId="39" borderId="69" xfId="0" applyFont="1" applyFill="1" applyBorder="1" applyAlignment="1">
      <alignment vertical="center" wrapText="1"/>
    </xf>
    <xf numFmtId="3" fontId="12" fillId="39" borderId="70" xfId="0" applyNumberFormat="1" applyFont="1" applyFill="1" applyBorder="1" applyAlignment="1">
      <alignment horizontal="center" textRotation="90" wrapText="1"/>
    </xf>
    <xf numFmtId="3" fontId="12" fillId="39" borderId="71" xfId="0" applyNumberFormat="1" applyFont="1" applyFill="1" applyBorder="1" applyAlignment="1">
      <alignment horizontal="center" textRotation="90" wrapText="1"/>
    </xf>
    <xf numFmtId="0" fontId="12" fillId="39" borderId="71" xfId="0" applyFont="1" applyFill="1" applyBorder="1" applyAlignment="1">
      <alignment horizontal="center" textRotation="90" wrapText="1"/>
    </xf>
    <xf numFmtId="0" fontId="12" fillId="39" borderId="72" xfId="0" applyFont="1" applyFill="1" applyBorder="1" applyAlignment="1">
      <alignment horizontal="center" textRotation="90" wrapText="1"/>
    </xf>
    <xf numFmtId="0" fontId="12" fillId="39" borderId="73" xfId="0" applyFont="1" applyFill="1" applyBorder="1" applyAlignment="1">
      <alignment horizontal="center" textRotation="90" wrapText="1"/>
    </xf>
    <xf numFmtId="0" fontId="12" fillId="39" borderId="19" xfId="0" applyFont="1" applyFill="1" applyBorder="1" applyAlignment="1">
      <alignment horizontal="center" textRotation="90" wrapText="1"/>
    </xf>
    <xf numFmtId="3" fontId="18" fillId="0" borderId="79" xfId="0" applyNumberFormat="1" applyFont="1" applyFill="1" applyBorder="1" applyAlignment="1">
      <alignment/>
    </xf>
    <xf numFmtId="0" fontId="16" fillId="0" borderId="82" xfId="0" applyFont="1" applyFill="1" applyBorder="1" applyAlignment="1">
      <alignment/>
    </xf>
    <xf numFmtId="3" fontId="13" fillId="0" borderId="82" xfId="0" applyNumberFormat="1" applyFont="1" applyFill="1" applyBorder="1" applyAlignment="1">
      <alignment/>
    </xf>
    <xf numFmtId="3" fontId="17" fillId="0" borderId="82" xfId="0" applyNumberFormat="1" applyFont="1" applyFill="1" applyBorder="1" applyAlignment="1">
      <alignment/>
    </xf>
    <xf numFmtId="4" fontId="13" fillId="0" borderId="75" xfId="0" applyNumberFormat="1" applyFont="1" applyFill="1" applyBorder="1" applyAlignment="1">
      <alignment/>
    </xf>
    <xf numFmtId="4" fontId="13" fillId="0" borderId="84" xfId="0" applyNumberFormat="1" applyFont="1" applyFill="1" applyBorder="1" applyAlignment="1">
      <alignment/>
    </xf>
    <xf numFmtId="4" fontId="13" fillId="0" borderId="74" xfId="0" applyNumberFormat="1" applyFont="1" applyFill="1" applyBorder="1" applyAlignment="1">
      <alignment/>
    </xf>
    <xf numFmtId="0" fontId="19" fillId="0" borderId="78" xfId="52" applyFont="1" applyFill="1" applyBorder="1" applyAlignment="1" applyProtection="1">
      <alignment/>
      <protection/>
    </xf>
    <xf numFmtId="4" fontId="13" fillId="0" borderId="85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86" xfId="0" applyNumberFormat="1" applyFont="1" applyFill="1" applyBorder="1" applyAlignment="1">
      <alignment/>
    </xf>
    <xf numFmtId="4" fontId="17" fillId="0" borderId="70" xfId="0" applyNumberFormat="1" applyFont="1" applyFill="1" applyBorder="1" applyAlignment="1">
      <alignment/>
    </xf>
    <xf numFmtId="4" fontId="17" fillId="0" borderId="83" xfId="0" applyNumberFormat="1" applyFont="1" applyFill="1" applyBorder="1" applyAlignment="1">
      <alignment/>
    </xf>
    <xf numFmtId="4" fontId="17" fillId="0" borderId="87" xfId="0" applyNumberFormat="1" applyFont="1" applyFill="1" applyBorder="1" applyAlignment="1">
      <alignment/>
    </xf>
    <xf numFmtId="0" fontId="17" fillId="33" borderId="88" xfId="0" applyFont="1" applyFill="1" applyBorder="1" applyAlignment="1">
      <alignment vertical="center"/>
    </xf>
    <xf numFmtId="0" fontId="12" fillId="33" borderId="89" xfId="0" applyFont="1" applyFill="1" applyBorder="1" applyAlignment="1">
      <alignment horizontal="center" vertical="center" wrapText="1"/>
    </xf>
    <xf numFmtId="0" fontId="12" fillId="33" borderId="89" xfId="0" applyFont="1" applyFill="1" applyBorder="1" applyAlignment="1">
      <alignment vertical="center"/>
    </xf>
    <xf numFmtId="0" fontId="12" fillId="40" borderId="89" xfId="0" applyFont="1" applyFill="1" applyBorder="1" applyAlignment="1">
      <alignment horizontal="center" vertical="center" wrapText="1"/>
    </xf>
    <xf numFmtId="0" fontId="12" fillId="33" borderId="90" xfId="0" applyFont="1" applyFill="1" applyBorder="1" applyAlignment="1">
      <alignment horizontal="center" vertical="center"/>
    </xf>
    <xf numFmtId="0" fontId="17" fillId="0" borderId="91" xfId="0" applyFont="1" applyBorder="1" applyAlignment="1">
      <alignment/>
    </xf>
    <xf numFmtId="3" fontId="4" fillId="0" borderId="79" xfId="0" applyNumberFormat="1" applyFont="1" applyFill="1" applyBorder="1" applyAlignment="1">
      <alignment horizontal="center"/>
    </xf>
    <xf numFmtId="3" fontId="4" fillId="40" borderId="79" xfId="0" applyNumberFormat="1" applyFont="1" applyFill="1" applyBorder="1" applyAlignment="1">
      <alignment horizontal="center"/>
    </xf>
    <xf numFmtId="2" fontId="4" fillId="0" borderId="92" xfId="0" applyNumberFormat="1" applyFont="1" applyFill="1" applyBorder="1" applyAlignment="1">
      <alignment horizontal="center"/>
    </xf>
    <xf numFmtId="3" fontId="4" fillId="41" borderId="79" xfId="0" applyNumberFormat="1" applyFont="1" applyFill="1" applyBorder="1" applyAlignment="1">
      <alignment horizontal="center"/>
    </xf>
    <xf numFmtId="3" fontId="4" fillId="41" borderId="79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7" fillId="0" borderId="93" xfId="0" applyFont="1" applyBorder="1" applyAlignment="1">
      <alignment/>
    </xf>
    <xf numFmtId="3" fontId="4" fillId="0" borderId="94" xfId="0" applyNumberFormat="1" applyFont="1" applyFill="1" applyBorder="1" applyAlignment="1">
      <alignment horizontal="center"/>
    </xf>
    <xf numFmtId="3" fontId="4" fillId="40" borderId="94" xfId="0" applyNumberFormat="1" applyFont="1" applyFill="1" applyBorder="1" applyAlignment="1">
      <alignment horizontal="center"/>
    </xf>
    <xf numFmtId="0" fontId="3" fillId="0" borderId="95" xfId="0" applyFont="1" applyBorder="1" applyAlignment="1">
      <alignment vertical="center"/>
    </xf>
    <xf numFmtId="3" fontId="3" fillId="0" borderId="96" xfId="0" applyNumberFormat="1" applyFont="1" applyFill="1" applyBorder="1" applyAlignment="1">
      <alignment horizontal="center" vertical="center"/>
    </xf>
    <xf numFmtId="3" fontId="3" fillId="40" borderId="96" xfId="0" applyNumberFormat="1" applyFont="1" applyFill="1" applyBorder="1" applyAlignment="1">
      <alignment horizontal="center" vertical="center"/>
    </xf>
    <xf numFmtId="2" fontId="3" fillId="0" borderId="97" xfId="0" applyNumberFormat="1" applyFont="1" applyFill="1" applyBorder="1" applyAlignment="1">
      <alignment horizontal="center" vertical="center"/>
    </xf>
    <xf numFmtId="3" fontId="11" fillId="0" borderId="39" xfId="0" applyNumberFormat="1" applyFont="1" applyBorder="1" applyAlignment="1">
      <alignment/>
    </xf>
    <xf numFmtId="3" fontId="4" fillId="0" borderId="98" xfId="0" applyNumberFormat="1" applyFont="1" applyBorder="1" applyAlignment="1">
      <alignment horizontal="right"/>
    </xf>
    <xf numFmtId="3" fontId="11" fillId="0" borderId="99" xfId="0" applyNumberFormat="1" applyFont="1" applyBorder="1" applyAlignment="1">
      <alignment/>
    </xf>
    <xf numFmtId="3" fontId="4" fillId="0" borderId="10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2" fillId="33" borderId="10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5" borderId="20" xfId="0" applyFont="1" applyFill="1" applyBorder="1" applyAlignment="1">
      <alignment horizontal="center" vertical="center"/>
    </xf>
    <xf numFmtId="0" fontId="3" fillId="35" borderId="10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03" xfId="0" applyFont="1" applyFill="1" applyBorder="1" applyAlignment="1">
      <alignment horizontal="center" vertical="center"/>
    </xf>
    <xf numFmtId="0" fontId="10" fillId="34" borderId="104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" fillId="35" borderId="107" xfId="0" applyFont="1" applyFill="1" applyBorder="1" applyAlignment="1">
      <alignment horizontal="center" vertical="center"/>
    </xf>
    <xf numFmtId="0" fontId="3" fillId="35" borderId="10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61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/>
    </xf>
    <xf numFmtId="0" fontId="10" fillId="37" borderId="103" xfId="0" applyFont="1" applyFill="1" applyBorder="1" applyAlignment="1">
      <alignment horizontal="center" vertical="center"/>
    </xf>
    <xf numFmtId="0" fontId="10" fillId="37" borderId="10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36" borderId="107" xfId="0" applyFont="1" applyFill="1" applyBorder="1" applyAlignment="1">
      <alignment horizontal="center" vertical="center"/>
    </xf>
    <xf numFmtId="0" fontId="3" fillId="36" borderId="10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02" xfId="0" applyFont="1" applyFill="1" applyBorder="1" applyAlignment="1">
      <alignment horizontal="center" vertical="center"/>
    </xf>
    <xf numFmtId="0" fontId="10" fillId="37" borderId="105" xfId="0" applyFont="1" applyFill="1" applyBorder="1" applyAlignment="1">
      <alignment horizontal="center" vertical="center"/>
    </xf>
    <xf numFmtId="0" fontId="3" fillId="36" borderId="109" xfId="0" applyFont="1" applyFill="1" applyBorder="1" applyAlignment="1">
      <alignment horizontal="center" vertical="center"/>
    </xf>
    <xf numFmtId="0" fontId="3" fillId="36" borderId="110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66" sqref="I66"/>
    </sheetView>
  </sheetViews>
  <sheetFormatPr defaultColWidth="9.140625" defaultRowHeight="1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1" customFormat="1" ht="18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s="1" customFormat="1" ht="18">
      <c r="A2" s="166" t="s">
        <v>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s="1" customFormat="1" ht="18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1" customFormat="1" ht="18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s="1" customFormat="1" ht="18.75">
      <c r="A5" s="168" t="s">
        <v>137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s="1" customFormat="1" ht="18.75" thickBo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s="1" customFormat="1" ht="18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s="1" customFormat="1" ht="18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8"/>
    </row>
    <row r="10" spans="1:17" s="1" customFormat="1" ht="45">
      <c r="A10" s="179" t="s">
        <v>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1"/>
    </row>
    <row r="11" spans="1:17" s="1" customFormat="1" ht="45">
      <c r="A11" s="179" t="s">
        <v>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</row>
    <row r="12" spans="1:17" s="1" customFormat="1" ht="45">
      <c r="A12" s="179" t="s">
        <v>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1" customFormat="1" ht="30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s="1" customFormat="1" ht="45">
      <c r="A14" s="185" t="s">
        <v>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7"/>
    </row>
    <row r="15" spans="1:17" s="1" customFormat="1" ht="18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8"/>
    </row>
    <row r="16" spans="1:17" s="1" customFormat="1" ht="18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</row>
    <row r="17" spans="1:17" s="1" customFormat="1" ht="18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</row>
    <row r="18" spans="1:17" s="1" customFormat="1" ht="20.25">
      <c r="A18" s="191" t="s">
        <v>5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</row>
    <row r="19" spans="1:17" s="1" customFormat="1" ht="2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>
      <c r="A20" s="170" t="s">
        <v>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</row>
    <row r="21" spans="1:17" s="1" customFormat="1" ht="20.25">
      <c r="A21" s="191" t="s">
        <v>7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3"/>
    </row>
    <row r="22" spans="1:17" s="1" customFormat="1" ht="20.25">
      <c r="A22" s="191" t="s">
        <v>8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3"/>
    </row>
    <row r="23" spans="1:17" s="1" customFormat="1" ht="20.25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</row>
    <row r="24" spans="1:17" s="1" customFormat="1" ht="20.25">
      <c r="A24" s="19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1:17" s="1" customFormat="1" ht="21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</row>
    <row r="27" spans="1:17" s="1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23">
    <mergeCell ref="A21:Q21"/>
    <mergeCell ref="A22:Q22"/>
    <mergeCell ref="A23:Q23"/>
    <mergeCell ref="A24:Q24"/>
    <mergeCell ref="A26:Q26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6:Q6"/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83" sqref="D83"/>
    </sheetView>
  </sheetViews>
  <sheetFormatPr defaultColWidth="9.140625" defaultRowHeight="15"/>
  <cols>
    <col min="1" max="1" width="18.8515625" style="0" customWidth="1"/>
    <col min="2" max="2" width="0.5625" style="0" customWidth="1"/>
    <col min="3" max="3" width="15.7109375" style="0" customWidth="1"/>
    <col min="4" max="4" width="16.421875" style="0" customWidth="1"/>
    <col min="5" max="5" width="10.28125" style="0" customWidth="1"/>
    <col min="7" max="7" width="12.57421875" style="0" customWidth="1"/>
  </cols>
  <sheetData>
    <row r="1" spans="1:5" ht="15">
      <c r="A1" s="11" t="s">
        <v>4</v>
      </c>
      <c r="B1" s="11"/>
      <c r="E1" s="12"/>
    </row>
    <row r="2" ht="15.75" thickBot="1">
      <c r="E2" s="12"/>
    </row>
    <row r="3" spans="1:8" ht="39.75" thickBot="1" thickTop="1">
      <c r="A3" s="13" t="s">
        <v>10</v>
      </c>
      <c r="B3" s="14" t="s">
        <v>11</v>
      </c>
      <c r="C3" s="14" t="s">
        <v>12</v>
      </c>
      <c r="D3" s="15" t="s">
        <v>13</v>
      </c>
      <c r="E3" s="16" t="s">
        <v>14</v>
      </c>
      <c r="F3" s="17" t="s">
        <v>15</v>
      </c>
      <c r="G3" s="18" t="s">
        <v>16</v>
      </c>
      <c r="H3" s="19" t="s">
        <v>17</v>
      </c>
    </row>
    <row r="4" spans="1:8" ht="16.5" thickBot="1" thickTop="1">
      <c r="A4" s="20" t="s">
        <v>18</v>
      </c>
      <c r="B4" s="20">
        <v>16582</v>
      </c>
      <c r="C4" s="21">
        <f>(B4-D4)</f>
        <v>16579</v>
      </c>
      <c r="D4" s="22">
        <v>3</v>
      </c>
      <c r="E4" s="23">
        <v>3</v>
      </c>
      <c r="F4" s="24">
        <v>2993</v>
      </c>
      <c r="G4" s="25">
        <v>588</v>
      </c>
      <c r="H4" s="26">
        <v>2905</v>
      </c>
    </row>
    <row r="5" spans="1:8" ht="15.75" thickBot="1">
      <c r="A5" s="27" t="s">
        <v>19</v>
      </c>
      <c r="B5" s="27">
        <v>8216</v>
      </c>
      <c r="C5" s="28">
        <f aca="true" t="shared" si="0" ref="C5:C16">(B5-D5)</f>
        <v>3741</v>
      </c>
      <c r="D5" s="29">
        <v>4475</v>
      </c>
      <c r="E5" s="30">
        <v>3862</v>
      </c>
      <c r="F5" s="31">
        <v>1352</v>
      </c>
      <c r="G5" s="32">
        <v>3616</v>
      </c>
      <c r="H5" s="33">
        <v>6112</v>
      </c>
    </row>
    <row r="6" spans="1:8" ht="15.75" thickBot="1">
      <c r="A6" s="27" t="s">
        <v>20</v>
      </c>
      <c r="B6" s="27">
        <v>3415</v>
      </c>
      <c r="C6" s="28">
        <f t="shared" si="0"/>
        <v>2224</v>
      </c>
      <c r="D6" s="29">
        <v>1191</v>
      </c>
      <c r="E6" s="30">
        <v>1039</v>
      </c>
      <c r="F6" s="31">
        <v>619</v>
      </c>
      <c r="G6" s="32">
        <v>1293</v>
      </c>
      <c r="H6" s="33">
        <v>3592</v>
      </c>
    </row>
    <row r="7" spans="1:8" ht="15.75" thickBot="1">
      <c r="A7" s="27" t="s">
        <v>21</v>
      </c>
      <c r="B7" s="27">
        <v>3343</v>
      </c>
      <c r="C7" s="28">
        <f t="shared" si="0"/>
        <v>1109</v>
      </c>
      <c r="D7" s="29">
        <v>2234</v>
      </c>
      <c r="E7" s="30">
        <v>1115</v>
      </c>
      <c r="F7" s="31">
        <v>315</v>
      </c>
      <c r="G7" s="32">
        <v>899</v>
      </c>
      <c r="H7" s="33">
        <v>5075</v>
      </c>
    </row>
    <row r="8" spans="1:8" ht="15.75" thickBot="1">
      <c r="A8" s="27" t="s">
        <v>22</v>
      </c>
      <c r="B8" s="27">
        <v>691</v>
      </c>
      <c r="C8" s="28">
        <f t="shared" si="0"/>
        <v>691</v>
      </c>
      <c r="D8" s="29"/>
      <c r="E8" s="30"/>
      <c r="F8" s="31">
        <v>141</v>
      </c>
      <c r="G8" s="32">
        <v>1292</v>
      </c>
      <c r="H8" s="33">
        <v>572</v>
      </c>
    </row>
    <row r="9" spans="1:8" ht="15.75" thickBot="1">
      <c r="A9" s="27" t="s">
        <v>23</v>
      </c>
      <c r="B9" s="27">
        <v>294</v>
      </c>
      <c r="C9" s="28">
        <f t="shared" si="0"/>
        <v>294</v>
      </c>
      <c r="D9" s="29"/>
      <c r="E9" s="30"/>
      <c r="F9" s="34">
        <v>79</v>
      </c>
      <c r="G9" s="32">
        <v>30</v>
      </c>
      <c r="H9" s="33">
        <v>251</v>
      </c>
    </row>
    <row r="10" spans="1:8" ht="15.75" thickBot="1">
      <c r="A10" s="27" t="s">
        <v>24</v>
      </c>
      <c r="B10" s="27">
        <v>1366</v>
      </c>
      <c r="C10" s="35">
        <f t="shared" si="0"/>
        <v>0</v>
      </c>
      <c r="D10" s="36">
        <v>1366</v>
      </c>
      <c r="E10" s="37">
        <v>1166</v>
      </c>
      <c r="F10" s="31">
        <v>52</v>
      </c>
      <c r="G10" s="32">
        <v>2</v>
      </c>
      <c r="H10" s="33">
        <v>448</v>
      </c>
    </row>
    <row r="11" spans="1:8" ht="15.75" thickBot="1">
      <c r="A11" s="27" t="s">
        <v>25</v>
      </c>
      <c r="B11" s="27">
        <v>448</v>
      </c>
      <c r="C11" s="35">
        <f t="shared" si="0"/>
        <v>0</v>
      </c>
      <c r="D11" s="38">
        <v>448</v>
      </c>
      <c r="E11" s="37">
        <v>404</v>
      </c>
      <c r="F11" s="31">
        <v>31</v>
      </c>
      <c r="G11" s="32"/>
      <c r="H11" s="33">
        <v>152</v>
      </c>
    </row>
    <row r="12" spans="1:8" ht="15.75" thickBot="1">
      <c r="A12" s="27" t="s">
        <v>26</v>
      </c>
      <c r="B12" s="27"/>
      <c r="C12" s="28">
        <f t="shared" si="0"/>
        <v>0</v>
      </c>
      <c r="D12" s="29"/>
      <c r="E12" s="30"/>
      <c r="F12" s="31">
        <v>1</v>
      </c>
      <c r="G12" s="32"/>
      <c r="H12" s="33"/>
    </row>
    <row r="13" spans="1:8" ht="15.75" thickBot="1">
      <c r="A13" s="27" t="s">
        <v>27</v>
      </c>
      <c r="B13" s="27">
        <v>1142</v>
      </c>
      <c r="C13" s="28">
        <f t="shared" si="0"/>
        <v>2</v>
      </c>
      <c r="D13" s="29">
        <v>1140</v>
      </c>
      <c r="E13" s="30">
        <v>938</v>
      </c>
      <c r="F13" s="31">
        <v>15</v>
      </c>
      <c r="G13" s="32">
        <v>79</v>
      </c>
      <c r="H13" s="33">
        <v>296</v>
      </c>
    </row>
    <row r="14" spans="1:8" ht="15.75" thickBot="1">
      <c r="A14" s="27" t="s">
        <v>28</v>
      </c>
      <c r="B14" s="27">
        <v>1413</v>
      </c>
      <c r="C14" s="28">
        <f t="shared" si="0"/>
        <v>2</v>
      </c>
      <c r="D14" s="29">
        <v>1411</v>
      </c>
      <c r="E14" s="30">
        <v>1238</v>
      </c>
      <c r="F14" s="31">
        <v>97</v>
      </c>
      <c r="G14" s="32">
        <v>249</v>
      </c>
      <c r="H14" s="33">
        <v>312</v>
      </c>
    </row>
    <row r="15" spans="1:8" ht="15.75" thickBot="1">
      <c r="A15" s="27" t="s">
        <v>29</v>
      </c>
      <c r="B15" s="27">
        <v>2277</v>
      </c>
      <c r="C15" s="28">
        <f>(B15-D15)</f>
        <v>1130</v>
      </c>
      <c r="D15" s="29">
        <v>1147</v>
      </c>
      <c r="E15" s="30">
        <v>1029</v>
      </c>
      <c r="F15" s="31">
        <v>296</v>
      </c>
      <c r="G15" s="32">
        <v>173</v>
      </c>
      <c r="H15" s="33">
        <v>715</v>
      </c>
    </row>
    <row r="16" spans="1:8" ht="15.75" thickBot="1">
      <c r="A16" s="39" t="s">
        <v>30</v>
      </c>
      <c r="B16" s="39">
        <v>1005</v>
      </c>
      <c r="C16" s="35">
        <f t="shared" si="0"/>
        <v>7</v>
      </c>
      <c r="D16" s="29">
        <v>998</v>
      </c>
      <c r="E16" s="40">
        <v>901</v>
      </c>
      <c r="F16" s="41">
        <v>85</v>
      </c>
      <c r="G16" s="32">
        <v>34</v>
      </c>
      <c r="H16" s="33">
        <v>203</v>
      </c>
    </row>
    <row r="17" spans="1:8" ht="15.75" thickBot="1">
      <c r="A17" s="42" t="s">
        <v>31</v>
      </c>
      <c r="B17" s="43">
        <f>SUM(B4:B16)</f>
        <v>40192</v>
      </c>
      <c r="C17" s="43">
        <f aca="true" t="shared" si="1" ref="C17:H17">SUM(C4:C16)</f>
        <v>25779</v>
      </c>
      <c r="D17" s="44">
        <f t="shared" si="1"/>
        <v>14413</v>
      </c>
      <c r="E17" s="45">
        <f t="shared" si="1"/>
        <v>11695</v>
      </c>
      <c r="F17" s="46">
        <f t="shared" si="1"/>
        <v>6076</v>
      </c>
      <c r="G17" s="45">
        <f t="shared" si="1"/>
        <v>8255</v>
      </c>
      <c r="H17" s="47">
        <f t="shared" si="1"/>
        <v>20633</v>
      </c>
    </row>
    <row r="18" spans="5:6" ht="16.5" thickBot="1" thickTop="1">
      <c r="E18" s="12"/>
      <c r="F18" s="57"/>
    </row>
    <row r="19" spans="1:8" ht="15.75" thickTop="1">
      <c r="A19" s="203" t="s">
        <v>34</v>
      </c>
      <c r="B19" s="13"/>
      <c r="C19" s="205" t="s">
        <v>12</v>
      </c>
      <c r="D19" s="207" t="s">
        <v>13</v>
      </c>
      <c r="E19" s="209" t="s">
        <v>32</v>
      </c>
      <c r="F19" s="211" t="s">
        <v>15</v>
      </c>
      <c r="G19" s="199" t="s">
        <v>16</v>
      </c>
      <c r="H19" s="201" t="s">
        <v>33</v>
      </c>
    </row>
    <row r="20" spans="1:8" ht="15.75" thickBot="1">
      <c r="A20" s="204"/>
      <c r="B20" s="49"/>
      <c r="C20" s="206"/>
      <c r="D20" s="208"/>
      <c r="E20" s="210"/>
      <c r="F20" s="212"/>
      <c r="G20" s="200"/>
      <c r="H20" s="202"/>
    </row>
    <row r="21" spans="1:8" ht="16.5" thickBot="1" thickTop="1">
      <c r="A21" s="50" t="s">
        <v>35</v>
      </c>
      <c r="B21" s="50">
        <v>9964</v>
      </c>
      <c r="C21" s="51">
        <f>(B21-D21)</f>
        <v>9964</v>
      </c>
      <c r="D21" s="52"/>
      <c r="E21" s="53"/>
      <c r="F21" s="54">
        <v>2755</v>
      </c>
      <c r="G21" s="55"/>
      <c r="H21" s="56"/>
    </row>
    <row r="22" spans="5:6" ht="16.5" thickBot="1" thickTop="1">
      <c r="E22" s="12"/>
      <c r="F22" s="57"/>
    </row>
    <row r="23" spans="1:8" ht="15.75" thickTop="1">
      <c r="A23" s="215" t="s">
        <v>36</v>
      </c>
      <c r="B23" s="58"/>
      <c r="C23" s="217" t="s">
        <v>12</v>
      </c>
      <c r="D23" s="219" t="s">
        <v>13</v>
      </c>
      <c r="E23" s="220" t="s">
        <v>32</v>
      </c>
      <c r="F23" s="221" t="s">
        <v>15</v>
      </c>
      <c r="G23" s="223" t="s">
        <v>16</v>
      </c>
      <c r="H23" s="213" t="s">
        <v>33</v>
      </c>
    </row>
    <row r="24" spans="1:8" ht="15.75" thickBot="1">
      <c r="A24" s="216"/>
      <c r="B24" s="59"/>
      <c r="C24" s="218"/>
      <c r="D24" s="208"/>
      <c r="E24" s="210"/>
      <c r="F24" s="222"/>
      <c r="G24" s="224"/>
      <c r="H24" s="214"/>
    </row>
    <row r="25" spans="1:8" ht="16.5" thickBot="1" thickTop="1">
      <c r="A25" s="27" t="s">
        <v>139</v>
      </c>
      <c r="B25" s="27">
        <v>30</v>
      </c>
      <c r="C25" s="21">
        <f>(B25-D25)</f>
        <v>27</v>
      </c>
      <c r="D25" s="22">
        <v>3</v>
      </c>
      <c r="E25" s="30"/>
      <c r="F25" s="24">
        <v>7</v>
      </c>
      <c r="G25" s="60"/>
      <c r="H25" s="33"/>
    </row>
    <row r="26" spans="1:8" ht="15.75" thickBot="1">
      <c r="A26" s="27" t="s">
        <v>37</v>
      </c>
      <c r="B26" s="61"/>
      <c r="C26" s="62">
        <f>(B26-D26)</f>
        <v>0</v>
      </c>
      <c r="D26" s="29"/>
      <c r="E26" s="30"/>
      <c r="F26" s="31"/>
      <c r="G26" s="63"/>
      <c r="H26" s="33"/>
    </row>
    <row r="27" spans="1:8" ht="15.75" thickBot="1">
      <c r="A27" s="64" t="s">
        <v>38</v>
      </c>
      <c r="B27" s="64">
        <v>257</v>
      </c>
      <c r="C27" s="65">
        <f>(B27-D27)</f>
        <v>257</v>
      </c>
      <c r="D27" s="66"/>
      <c r="E27" s="67">
        <v>3</v>
      </c>
      <c r="F27" s="68">
        <v>115</v>
      </c>
      <c r="G27" s="69">
        <v>32</v>
      </c>
      <c r="H27" s="70"/>
    </row>
    <row r="28" spans="5:6" ht="16.5" thickBot="1" thickTop="1">
      <c r="E28" s="12"/>
      <c r="F28" s="57"/>
    </row>
    <row r="29" spans="1:8" ht="15.75" thickTop="1">
      <c r="A29" s="203" t="s">
        <v>39</v>
      </c>
      <c r="B29" s="13"/>
      <c r="C29" s="205" t="s">
        <v>12</v>
      </c>
      <c r="D29" s="207" t="s">
        <v>13</v>
      </c>
      <c r="E29" s="209" t="s">
        <v>32</v>
      </c>
      <c r="F29" s="211" t="s">
        <v>15</v>
      </c>
      <c r="G29" s="199" t="s">
        <v>16</v>
      </c>
      <c r="H29" s="201" t="s">
        <v>17</v>
      </c>
    </row>
    <row r="30" spans="1:8" ht="15.75" thickBot="1">
      <c r="A30" s="204"/>
      <c r="B30" s="49"/>
      <c r="C30" s="206"/>
      <c r="D30" s="208"/>
      <c r="E30" s="210"/>
      <c r="F30" s="212"/>
      <c r="G30" s="200"/>
      <c r="H30" s="202"/>
    </row>
    <row r="31" spans="1:8" ht="16.5" thickBot="1" thickTop="1">
      <c r="A31" s="27" t="s">
        <v>40</v>
      </c>
      <c r="B31" s="27"/>
      <c r="C31" s="21"/>
      <c r="D31" s="22"/>
      <c r="E31" s="71"/>
      <c r="F31" s="24"/>
      <c r="G31" s="72"/>
      <c r="H31" s="73">
        <v>111</v>
      </c>
    </row>
    <row r="32" spans="1:8" ht="15.75" thickBot="1">
      <c r="A32" s="27" t="s">
        <v>140</v>
      </c>
      <c r="B32" s="27"/>
      <c r="C32" s="28"/>
      <c r="D32" s="29"/>
      <c r="E32" s="74"/>
      <c r="F32" s="31"/>
      <c r="G32" s="75"/>
      <c r="H32" s="73"/>
    </row>
    <row r="33" spans="1:8" ht="15.75" thickBot="1">
      <c r="A33" s="27" t="s">
        <v>41</v>
      </c>
      <c r="B33" s="27"/>
      <c r="C33" s="28"/>
      <c r="D33" s="29"/>
      <c r="E33" s="74"/>
      <c r="F33" s="31"/>
      <c r="G33" s="75"/>
      <c r="H33" s="73">
        <v>312</v>
      </c>
    </row>
    <row r="34" spans="1:8" ht="15.75" thickBot="1">
      <c r="A34" s="76" t="s">
        <v>31</v>
      </c>
      <c r="B34" s="43">
        <f>SUM(B30:B33)</f>
        <v>0</v>
      </c>
      <c r="C34" s="43">
        <f>SUM(C30:C33)</f>
        <v>0</v>
      </c>
      <c r="D34" s="77">
        <v>0</v>
      </c>
      <c r="E34" s="45">
        <f>SUM(E28:E33)</f>
        <v>0</v>
      </c>
      <c r="F34" s="46">
        <f>SUM(F28:F33)</f>
        <v>0</v>
      </c>
      <c r="G34" s="45">
        <f>SUM(G30:G33)</f>
        <v>0</v>
      </c>
      <c r="H34" s="78">
        <f>SUM(H31:H33)</f>
        <v>423</v>
      </c>
    </row>
    <row r="35" spans="1:8" ht="15.75" thickTop="1">
      <c r="A35" s="79"/>
      <c r="B35" s="79"/>
      <c r="C35" s="48"/>
      <c r="D35" s="48"/>
      <c r="E35" s="80"/>
      <c r="F35" s="81"/>
      <c r="G35" s="80"/>
      <c r="H35" s="82"/>
    </row>
    <row r="36" spans="5:6" ht="15.75" thickBot="1">
      <c r="E36" s="12"/>
      <c r="F36" s="57"/>
    </row>
    <row r="37" spans="1:8" ht="15.75" thickTop="1">
      <c r="A37" s="215" t="s">
        <v>42</v>
      </c>
      <c r="B37" s="58"/>
      <c r="C37" s="217" t="s">
        <v>12</v>
      </c>
      <c r="D37" s="219" t="s">
        <v>13</v>
      </c>
      <c r="E37" s="220" t="s">
        <v>32</v>
      </c>
      <c r="F37" s="221" t="s">
        <v>15</v>
      </c>
      <c r="G37" s="226" t="s">
        <v>16</v>
      </c>
      <c r="H37" s="213" t="s">
        <v>17</v>
      </c>
    </row>
    <row r="38" spans="1:8" ht="15.75" thickBot="1">
      <c r="A38" s="216"/>
      <c r="B38" s="59"/>
      <c r="C38" s="218"/>
      <c r="D38" s="225"/>
      <c r="E38" s="210"/>
      <c r="F38" s="222"/>
      <c r="G38" s="227"/>
      <c r="H38" s="214"/>
    </row>
    <row r="39" spans="1:8" ht="16.5" thickBot="1" thickTop="1">
      <c r="A39" s="27" t="s">
        <v>43</v>
      </c>
      <c r="B39" s="27">
        <v>28280</v>
      </c>
      <c r="C39" s="28">
        <f aca="true" t="shared" si="2" ref="C39:C47">(B39-D39)</f>
        <v>14029</v>
      </c>
      <c r="D39" s="29">
        <v>14251</v>
      </c>
      <c r="E39" s="30">
        <v>134</v>
      </c>
      <c r="F39" s="34">
        <v>4954</v>
      </c>
      <c r="G39" s="63">
        <v>3832</v>
      </c>
      <c r="H39" s="33"/>
    </row>
    <row r="40" spans="1:8" ht="15.75" thickBot="1">
      <c r="A40" s="27" t="s">
        <v>44</v>
      </c>
      <c r="B40" s="27">
        <v>14625</v>
      </c>
      <c r="C40" s="35">
        <f t="shared" si="2"/>
        <v>9450</v>
      </c>
      <c r="D40" s="38">
        <v>5175</v>
      </c>
      <c r="E40" s="37">
        <v>868</v>
      </c>
      <c r="F40" s="83">
        <v>1464</v>
      </c>
      <c r="G40" s="63">
        <v>4044</v>
      </c>
      <c r="H40" s="33"/>
    </row>
    <row r="41" spans="1:8" ht="15.75" thickBot="1">
      <c r="A41" s="27" t="s">
        <v>45</v>
      </c>
      <c r="B41" s="27">
        <v>4001</v>
      </c>
      <c r="C41" s="28">
        <f t="shared" si="2"/>
        <v>3810</v>
      </c>
      <c r="D41" s="29">
        <v>191</v>
      </c>
      <c r="E41" s="30">
        <v>1</v>
      </c>
      <c r="F41" s="83">
        <v>603</v>
      </c>
      <c r="G41" s="63">
        <v>1301</v>
      </c>
      <c r="H41" s="33"/>
    </row>
    <row r="42" spans="1:8" ht="15.75" thickBot="1">
      <c r="A42" s="27" t="s">
        <v>46</v>
      </c>
      <c r="B42" s="27">
        <v>1078</v>
      </c>
      <c r="C42" s="28">
        <f t="shared" si="2"/>
        <v>844</v>
      </c>
      <c r="D42" s="29">
        <v>234</v>
      </c>
      <c r="E42" s="30">
        <v>3</v>
      </c>
      <c r="F42" s="34">
        <v>162</v>
      </c>
      <c r="G42" s="63">
        <v>847</v>
      </c>
      <c r="H42" s="33">
        <v>176</v>
      </c>
    </row>
    <row r="43" spans="1:8" ht="15.75" thickBot="1">
      <c r="A43" s="27" t="s">
        <v>47</v>
      </c>
      <c r="B43" s="27">
        <v>486</v>
      </c>
      <c r="C43" s="28">
        <f t="shared" si="2"/>
        <v>255</v>
      </c>
      <c r="D43" s="29">
        <v>231</v>
      </c>
      <c r="E43" s="30">
        <v>224</v>
      </c>
      <c r="F43" s="31">
        <v>58</v>
      </c>
      <c r="G43" s="63">
        <v>947</v>
      </c>
      <c r="H43" s="33">
        <v>92</v>
      </c>
    </row>
    <row r="44" spans="1:8" ht="15.75" thickBot="1">
      <c r="A44" s="27" t="s">
        <v>48</v>
      </c>
      <c r="B44" s="27"/>
      <c r="C44" s="28">
        <f t="shared" si="2"/>
        <v>0</v>
      </c>
      <c r="D44" s="29"/>
      <c r="E44" s="30"/>
      <c r="F44" s="34"/>
      <c r="G44" s="63">
        <v>385</v>
      </c>
      <c r="H44" s="33"/>
    </row>
    <row r="45" spans="1:8" ht="15.75" thickBot="1">
      <c r="A45" s="27" t="s">
        <v>49</v>
      </c>
      <c r="B45" s="27">
        <v>524</v>
      </c>
      <c r="C45" s="28">
        <f t="shared" si="2"/>
        <v>22</v>
      </c>
      <c r="D45" s="29">
        <v>502</v>
      </c>
      <c r="E45" s="30">
        <v>474</v>
      </c>
      <c r="F45" s="34">
        <v>27</v>
      </c>
      <c r="G45" s="63">
        <v>659</v>
      </c>
      <c r="H45" s="33"/>
    </row>
    <row r="46" spans="1:8" ht="15.75" thickBot="1">
      <c r="A46" s="27" t="s">
        <v>50</v>
      </c>
      <c r="B46" s="27"/>
      <c r="C46" s="28">
        <f t="shared" si="2"/>
        <v>0</v>
      </c>
      <c r="D46" s="29"/>
      <c r="E46" s="30"/>
      <c r="F46" s="34"/>
      <c r="G46" s="63">
        <v>4</v>
      </c>
      <c r="H46" s="33"/>
    </row>
    <row r="47" spans="1:8" ht="15.75" thickBot="1">
      <c r="A47" s="27" t="s">
        <v>51</v>
      </c>
      <c r="B47" s="27"/>
      <c r="C47" s="28">
        <f t="shared" si="2"/>
        <v>0</v>
      </c>
      <c r="D47" s="29"/>
      <c r="E47" s="30"/>
      <c r="F47" s="34"/>
      <c r="G47" s="63">
        <v>507</v>
      </c>
      <c r="H47" s="33"/>
    </row>
    <row r="48" spans="1:8" ht="15.75" thickBot="1">
      <c r="A48" s="27" t="s">
        <v>52</v>
      </c>
      <c r="B48" s="27">
        <v>731</v>
      </c>
      <c r="C48" s="28">
        <f>(B48-D48)</f>
        <v>509</v>
      </c>
      <c r="D48" s="29">
        <v>222</v>
      </c>
      <c r="E48" s="30">
        <v>219</v>
      </c>
      <c r="F48" s="34">
        <v>61</v>
      </c>
      <c r="G48" s="63">
        <v>41</v>
      </c>
      <c r="H48" s="33"/>
    </row>
    <row r="49" spans="1:8" ht="15.75" thickBot="1">
      <c r="A49" s="27" t="s">
        <v>138</v>
      </c>
      <c r="B49" s="27">
        <v>1133</v>
      </c>
      <c r="C49" s="28">
        <f>(B49-D49)</f>
        <v>1110</v>
      </c>
      <c r="D49" s="29">
        <v>23</v>
      </c>
      <c r="E49" s="30"/>
      <c r="F49" s="34">
        <v>241</v>
      </c>
      <c r="G49" s="63">
        <v>56</v>
      </c>
      <c r="H49" s="33"/>
    </row>
    <row r="50" spans="1:8" ht="15.75" thickBot="1">
      <c r="A50" s="76" t="s">
        <v>31</v>
      </c>
      <c r="B50" s="43">
        <f aca="true" t="shared" si="3" ref="B50:H50">SUM(B39:B49)</f>
        <v>50858</v>
      </c>
      <c r="C50" s="43">
        <f t="shared" si="3"/>
        <v>30029</v>
      </c>
      <c r="D50" s="77">
        <f t="shared" si="3"/>
        <v>20829</v>
      </c>
      <c r="E50" s="45">
        <f t="shared" si="3"/>
        <v>1923</v>
      </c>
      <c r="F50" s="46">
        <f t="shared" si="3"/>
        <v>7570</v>
      </c>
      <c r="G50" s="45">
        <f t="shared" si="3"/>
        <v>12623</v>
      </c>
      <c r="H50" s="47">
        <f t="shared" si="3"/>
        <v>268</v>
      </c>
    </row>
    <row r="51" spans="3:8" ht="16.5" thickBot="1" thickTop="1">
      <c r="C51" s="84"/>
      <c r="D51" s="84"/>
      <c r="E51" s="85"/>
      <c r="F51" s="84"/>
      <c r="G51" s="84"/>
      <c r="H51" s="85"/>
    </row>
    <row r="52" spans="1:8" ht="16.5" thickBot="1" thickTop="1">
      <c r="A52" s="86"/>
      <c r="B52" s="20"/>
      <c r="C52" s="21"/>
      <c r="D52" s="163"/>
      <c r="E52" s="23"/>
      <c r="F52" s="26"/>
      <c r="G52" s="23"/>
      <c r="H52" s="26"/>
    </row>
    <row r="53" spans="1:8" ht="15.75" thickBot="1">
      <c r="A53" s="87" t="s">
        <v>53</v>
      </c>
      <c r="B53" s="88">
        <f aca="true" t="shared" si="4" ref="B53:H53">SUM(B17,B21,B25,B26,B27,B34,B50)</f>
        <v>101301</v>
      </c>
      <c r="C53" s="162">
        <f t="shared" si="4"/>
        <v>66056</v>
      </c>
      <c r="D53" s="164">
        <f t="shared" si="4"/>
        <v>35245</v>
      </c>
      <c r="E53" s="90">
        <f t="shared" si="4"/>
        <v>13621</v>
      </c>
      <c r="F53" s="89">
        <f t="shared" si="4"/>
        <v>16523</v>
      </c>
      <c r="G53" s="90">
        <f t="shared" si="4"/>
        <v>20910</v>
      </c>
      <c r="H53" s="89">
        <f t="shared" si="4"/>
        <v>21324</v>
      </c>
    </row>
    <row r="54" spans="1:8" ht="15.75" thickBot="1">
      <c r="A54" s="91"/>
      <c r="B54" s="76"/>
      <c r="C54" s="43"/>
      <c r="D54" s="165"/>
      <c r="E54" s="92"/>
      <c r="F54" s="47"/>
      <c r="G54" s="92"/>
      <c r="H54" s="70"/>
    </row>
    <row r="55" ht="15.75" thickTop="1">
      <c r="E55" s="12"/>
    </row>
    <row r="56" spans="1:5" ht="15">
      <c r="A56" t="s">
        <v>54</v>
      </c>
      <c r="E56" s="12"/>
    </row>
  </sheetData>
  <sheetProtection/>
  <mergeCells count="28">
    <mergeCell ref="H37:H38"/>
    <mergeCell ref="A37:A38"/>
    <mergeCell ref="C37:C38"/>
    <mergeCell ref="D37:D38"/>
    <mergeCell ref="E37:E38"/>
    <mergeCell ref="F37:F38"/>
    <mergeCell ref="G37:G38"/>
    <mergeCell ref="H23:H24"/>
    <mergeCell ref="A29:A30"/>
    <mergeCell ref="C29:C30"/>
    <mergeCell ref="D29:D30"/>
    <mergeCell ref="E29:E30"/>
    <mergeCell ref="F29:F30"/>
    <mergeCell ref="G29:G30"/>
    <mergeCell ref="H29:H30"/>
    <mergeCell ref="A23:A24"/>
    <mergeCell ref="C23:C24"/>
    <mergeCell ref="D23:D24"/>
    <mergeCell ref="E23:E24"/>
    <mergeCell ref="F23:F24"/>
    <mergeCell ref="G23:G24"/>
    <mergeCell ref="G19:G20"/>
    <mergeCell ref="H19:H20"/>
    <mergeCell ref="A19:A20"/>
    <mergeCell ref="C19:C20"/>
    <mergeCell ref="D19:D20"/>
    <mergeCell ref="E19:E20"/>
    <mergeCell ref="F19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75" sqref="C75"/>
    </sheetView>
  </sheetViews>
  <sheetFormatPr defaultColWidth="9.140625" defaultRowHeight="15"/>
  <cols>
    <col min="1" max="1" width="22.7109375" style="0" customWidth="1"/>
  </cols>
  <sheetData>
    <row r="1" spans="1:9" ht="15.75" thickBot="1">
      <c r="A1" s="93" t="s">
        <v>55</v>
      </c>
      <c r="B1" s="94"/>
      <c r="C1" s="94"/>
      <c r="D1" s="95"/>
      <c r="E1" s="95"/>
      <c r="F1" s="95"/>
      <c r="G1" s="95"/>
      <c r="H1" s="95"/>
      <c r="I1" s="95"/>
    </row>
    <row r="2" spans="1:9" ht="60" thickBot="1">
      <c r="A2" s="96" t="s">
        <v>56</v>
      </c>
      <c r="B2" s="97" t="s">
        <v>57</v>
      </c>
      <c r="C2" s="98" t="s">
        <v>145</v>
      </c>
      <c r="D2" s="99" t="s">
        <v>58</v>
      </c>
      <c r="E2" s="99" t="s">
        <v>59</v>
      </c>
      <c r="F2" s="100" t="s">
        <v>60</v>
      </c>
      <c r="G2" s="100" t="s">
        <v>146</v>
      </c>
      <c r="H2" s="101" t="s">
        <v>61</v>
      </c>
      <c r="I2" s="102" t="s">
        <v>62</v>
      </c>
    </row>
    <row r="3" spans="1:9" ht="15">
      <c r="A3" s="103" t="s">
        <v>63</v>
      </c>
      <c r="B3" s="104">
        <v>2834</v>
      </c>
      <c r="C3" s="105">
        <v>1103</v>
      </c>
      <c r="D3" s="105">
        <v>1469</v>
      </c>
      <c r="E3" s="105">
        <v>3691</v>
      </c>
      <c r="F3" s="106">
        <v>395</v>
      </c>
      <c r="G3" s="106">
        <v>98</v>
      </c>
      <c r="H3" s="106">
        <v>374</v>
      </c>
      <c r="I3" s="107">
        <f aca="true" t="shared" si="0" ref="I3:I8">SUM(B3:H3)</f>
        <v>9964</v>
      </c>
    </row>
    <row r="4" spans="1:9" ht="15">
      <c r="A4" s="108" t="s">
        <v>64</v>
      </c>
      <c r="B4" s="109">
        <v>5469</v>
      </c>
      <c r="C4" s="109">
        <v>3254</v>
      </c>
      <c r="D4" s="110">
        <v>576</v>
      </c>
      <c r="E4" s="109">
        <v>7052</v>
      </c>
      <c r="F4" s="111">
        <v>154</v>
      </c>
      <c r="G4" s="111">
        <v>62</v>
      </c>
      <c r="H4" s="111">
        <v>15</v>
      </c>
      <c r="I4" s="107">
        <f t="shared" si="0"/>
        <v>16582</v>
      </c>
    </row>
    <row r="5" spans="1:9" ht="15">
      <c r="A5" s="112" t="s">
        <v>65</v>
      </c>
      <c r="B5" s="109">
        <v>3838</v>
      </c>
      <c r="C5" s="109">
        <v>505</v>
      </c>
      <c r="D5" s="109">
        <v>82</v>
      </c>
      <c r="E5" s="109">
        <v>1182</v>
      </c>
      <c r="F5" s="111">
        <v>696</v>
      </c>
      <c r="G5" s="111">
        <v>32</v>
      </c>
      <c r="H5" s="111">
        <v>3</v>
      </c>
      <c r="I5" s="107">
        <f t="shared" si="0"/>
        <v>6338</v>
      </c>
    </row>
    <row r="6" spans="1:9" ht="15">
      <c r="A6" s="112" t="s">
        <v>66</v>
      </c>
      <c r="B6" s="109">
        <v>54</v>
      </c>
      <c r="C6" s="109">
        <v>47</v>
      </c>
      <c r="D6" s="109">
        <v>858</v>
      </c>
      <c r="E6" s="109">
        <v>64</v>
      </c>
      <c r="F6" s="113">
        <v>1</v>
      </c>
      <c r="G6" s="114">
        <v>2</v>
      </c>
      <c r="H6" s="111">
        <v>141</v>
      </c>
      <c r="I6" s="107">
        <f t="shared" si="0"/>
        <v>1167</v>
      </c>
    </row>
    <row r="7" spans="1:9" ht="15.75" thickBot="1">
      <c r="A7" s="112" t="s">
        <v>141</v>
      </c>
      <c r="B7" s="115">
        <v>576</v>
      </c>
      <c r="C7" s="109">
        <v>852</v>
      </c>
      <c r="D7" s="109">
        <v>38</v>
      </c>
      <c r="E7" s="109">
        <v>386</v>
      </c>
      <c r="F7" s="111">
        <v>16</v>
      </c>
      <c r="G7" s="111">
        <v>12</v>
      </c>
      <c r="H7" s="114">
        <v>4</v>
      </c>
      <c r="I7" s="107">
        <f t="shared" si="0"/>
        <v>1884</v>
      </c>
    </row>
    <row r="8" spans="1:9" ht="15.75" thickBot="1">
      <c r="A8" s="116"/>
      <c r="B8" s="117">
        <f aca="true" t="shared" si="1" ref="B8:H8">SUM(B3:B7)</f>
        <v>12771</v>
      </c>
      <c r="C8" s="118">
        <f t="shared" si="1"/>
        <v>5761</v>
      </c>
      <c r="D8" s="118">
        <f t="shared" si="1"/>
        <v>3023</v>
      </c>
      <c r="E8" s="118">
        <f t="shared" si="1"/>
        <v>12375</v>
      </c>
      <c r="F8" s="119">
        <f t="shared" si="1"/>
        <v>1262</v>
      </c>
      <c r="G8" s="119">
        <f t="shared" si="1"/>
        <v>206</v>
      </c>
      <c r="H8" s="119">
        <f t="shared" si="1"/>
        <v>537</v>
      </c>
      <c r="I8" s="120">
        <f t="shared" si="0"/>
        <v>35935</v>
      </c>
    </row>
    <row r="11" spans="1:9" ht="15.75" thickBot="1">
      <c r="A11" s="121"/>
      <c r="B11" s="95"/>
      <c r="C11" s="95"/>
      <c r="D11" s="95"/>
      <c r="E11" s="95"/>
      <c r="F11" s="95"/>
      <c r="G11" s="95"/>
      <c r="H11" s="95"/>
      <c r="I11" s="95"/>
    </row>
    <row r="12" spans="1:9" ht="48" thickBot="1">
      <c r="A12" s="122" t="s">
        <v>67</v>
      </c>
      <c r="B12" s="123" t="s">
        <v>57</v>
      </c>
      <c r="C12" s="124" t="s">
        <v>145</v>
      </c>
      <c r="D12" s="125" t="s">
        <v>58</v>
      </c>
      <c r="E12" s="125" t="s">
        <v>59</v>
      </c>
      <c r="F12" s="126" t="s">
        <v>60</v>
      </c>
      <c r="G12" s="126" t="s">
        <v>147</v>
      </c>
      <c r="H12" s="127" t="s">
        <v>61</v>
      </c>
      <c r="I12" s="128" t="s">
        <v>62</v>
      </c>
    </row>
    <row r="13" spans="1:9" ht="15">
      <c r="A13" s="112" t="s">
        <v>68</v>
      </c>
      <c r="B13" s="115">
        <v>13442</v>
      </c>
      <c r="C13" s="109"/>
      <c r="D13" s="109"/>
      <c r="E13" s="109"/>
      <c r="F13" s="111">
        <v>273</v>
      </c>
      <c r="G13" s="111"/>
      <c r="H13" s="111"/>
      <c r="I13" s="107">
        <f aca="true" t="shared" si="2" ref="I13:I18">SUM(B13:H13)</f>
        <v>13715</v>
      </c>
    </row>
    <row r="14" spans="1:9" ht="15">
      <c r="A14" s="112" t="s">
        <v>69</v>
      </c>
      <c r="B14" s="115">
        <v>9283</v>
      </c>
      <c r="C14" s="109">
        <v>25</v>
      </c>
      <c r="D14" s="109"/>
      <c r="E14" s="109"/>
      <c r="F14" s="111">
        <v>86</v>
      </c>
      <c r="G14" s="111"/>
      <c r="H14" s="111"/>
      <c r="I14" s="107">
        <f t="shared" si="2"/>
        <v>9394</v>
      </c>
    </row>
    <row r="15" spans="1:9" ht="15">
      <c r="A15" s="112" t="s">
        <v>70</v>
      </c>
      <c r="B15" s="115"/>
      <c r="C15" s="109"/>
      <c r="D15" s="109">
        <v>3784</v>
      </c>
      <c r="E15" s="109"/>
      <c r="F15" s="111"/>
      <c r="G15" s="111"/>
      <c r="H15" s="111">
        <v>68</v>
      </c>
      <c r="I15" s="107">
        <f t="shared" si="2"/>
        <v>3852</v>
      </c>
    </row>
    <row r="16" spans="1:9" ht="15">
      <c r="A16" s="112" t="s">
        <v>142</v>
      </c>
      <c r="B16" s="109"/>
      <c r="C16" s="109">
        <v>844</v>
      </c>
      <c r="D16" s="109"/>
      <c r="E16" s="109"/>
      <c r="F16" s="111"/>
      <c r="G16" s="111"/>
      <c r="H16" s="111"/>
      <c r="I16" s="107">
        <f t="shared" si="2"/>
        <v>844</v>
      </c>
    </row>
    <row r="17" spans="1:9" ht="15">
      <c r="A17" s="112" t="s">
        <v>143</v>
      </c>
      <c r="B17" s="115">
        <v>252</v>
      </c>
      <c r="C17" s="109">
        <v>1</v>
      </c>
      <c r="D17" s="109"/>
      <c r="E17" s="129">
        <v>2</v>
      </c>
      <c r="F17" s="111"/>
      <c r="G17" s="111"/>
      <c r="H17" s="111"/>
      <c r="I17" s="107">
        <f t="shared" si="2"/>
        <v>255</v>
      </c>
    </row>
    <row r="18" spans="1:9" ht="15">
      <c r="A18" s="112" t="s">
        <v>144</v>
      </c>
      <c r="B18" s="115"/>
      <c r="C18" s="109"/>
      <c r="D18" s="109"/>
      <c r="E18" s="109"/>
      <c r="F18" s="111"/>
      <c r="G18" s="111"/>
      <c r="H18" s="111"/>
      <c r="I18" s="107">
        <f t="shared" si="2"/>
        <v>0</v>
      </c>
    </row>
    <row r="19" spans="1:9" ht="15">
      <c r="A19" s="112" t="s">
        <v>71</v>
      </c>
      <c r="B19" s="115"/>
      <c r="C19" s="109">
        <v>496</v>
      </c>
      <c r="D19" s="109"/>
      <c r="E19" s="109"/>
      <c r="F19" s="111"/>
      <c r="G19" s="111"/>
      <c r="H19" s="111"/>
      <c r="I19" s="107">
        <f aca="true" t="shared" si="3" ref="I19:I24">SUM(B19:H19)</f>
        <v>496</v>
      </c>
    </row>
    <row r="20" spans="1:9" ht="15">
      <c r="A20" s="112" t="s">
        <v>59</v>
      </c>
      <c r="B20" s="115"/>
      <c r="C20" s="109"/>
      <c r="D20" s="109"/>
      <c r="E20" s="109">
        <v>549</v>
      </c>
      <c r="F20" s="111"/>
      <c r="G20" s="111">
        <v>584</v>
      </c>
      <c r="H20" s="111"/>
      <c r="I20" s="107">
        <f>SUM(B20:H20)</f>
        <v>1133</v>
      </c>
    </row>
    <row r="21" spans="1:9" ht="15">
      <c r="A21" s="112" t="s">
        <v>139</v>
      </c>
      <c r="B21" s="115"/>
      <c r="C21" s="109">
        <v>2</v>
      </c>
      <c r="D21" s="109"/>
      <c r="E21" s="109">
        <v>24</v>
      </c>
      <c r="F21" s="111"/>
      <c r="G21" s="111">
        <v>4</v>
      </c>
      <c r="H21" s="111"/>
      <c r="I21" s="107">
        <f t="shared" si="3"/>
        <v>30</v>
      </c>
    </row>
    <row r="22" spans="1:9" ht="15">
      <c r="A22" s="112" t="s">
        <v>72</v>
      </c>
      <c r="B22" s="115">
        <v>253</v>
      </c>
      <c r="C22" s="109"/>
      <c r="D22" s="109"/>
      <c r="E22" s="109"/>
      <c r="F22" s="111">
        <v>1</v>
      </c>
      <c r="G22" s="111"/>
      <c r="H22" s="111"/>
      <c r="I22" s="107">
        <f t="shared" si="3"/>
        <v>254</v>
      </c>
    </row>
    <row r="23" spans="1:9" ht="15.75" thickBot="1">
      <c r="A23" s="112" t="s">
        <v>73</v>
      </c>
      <c r="B23" s="115"/>
      <c r="C23" s="109"/>
      <c r="D23" s="109"/>
      <c r="E23" s="109"/>
      <c r="F23" s="111"/>
      <c r="G23" s="111"/>
      <c r="H23" s="111"/>
      <c r="I23" s="107">
        <f t="shared" si="3"/>
        <v>0</v>
      </c>
    </row>
    <row r="24" spans="1:9" ht="15.75" thickBot="1">
      <c r="A24" s="116"/>
      <c r="B24" s="117">
        <f>SUM(B13:B23)</f>
        <v>23230</v>
      </c>
      <c r="C24" s="118">
        <f aca="true" t="shared" si="4" ref="C24:H24">SUM(C13:C23)</f>
        <v>1368</v>
      </c>
      <c r="D24" s="118">
        <f t="shared" si="4"/>
        <v>3784</v>
      </c>
      <c r="E24" s="118">
        <f t="shared" si="4"/>
        <v>575</v>
      </c>
      <c r="F24" s="119">
        <f t="shared" si="4"/>
        <v>360</v>
      </c>
      <c r="G24" s="119">
        <f t="shared" si="4"/>
        <v>588</v>
      </c>
      <c r="H24" s="119">
        <f t="shared" si="4"/>
        <v>68</v>
      </c>
      <c r="I24" s="120">
        <f t="shared" si="3"/>
        <v>29973</v>
      </c>
    </row>
    <row r="26" spans="1:9" ht="15.75" thickBot="1">
      <c r="A26" s="121"/>
      <c r="B26" s="95"/>
      <c r="C26" s="95"/>
      <c r="D26" s="95"/>
      <c r="E26" s="95"/>
      <c r="F26" s="95"/>
      <c r="G26" s="95"/>
      <c r="H26" s="95"/>
      <c r="I26" s="95"/>
    </row>
    <row r="27" spans="1:9" ht="15.75" thickBot="1">
      <c r="A27" s="130" t="s">
        <v>31</v>
      </c>
      <c r="B27" s="131">
        <f>SUM(B8,B24)</f>
        <v>36001</v>
      </c>
      <c r="C27" s="131">
        <f aca="true" t="shared" si="5" ref="C27:H27">SUM(C24,C8)</f>
        <v>7129</v>
      </c>
      <c r="D27" s="131">
        <f t="shared" si="5"/>
        <v>6807</v>
      </c>
      <c r="E27" s="131">
        <f t="shared" si="5"/>
        <v>12950</v>
      </c>
      <c r="F27" s="131">
        <f t="shared" si="5"/>
        <v>1622</v>
      </c>
      <c r="G27" s="131">
        <f t="shared" si="5"/>
        <v>794</v>
      </c>
      <c r="H27" s="131">
        <f t="shared" si="5"/>
        <v>605</v>
      </c>
      <c r="I27" s="132">
        <f>SUM(I8,I24)</f>
        <v>65908</v>
      </c>
    </row>
    <row r="29" ht="15">
      <c r="A29" t="s">
        <v>74</v>
      </c>
    </row>
    <row r="30" ht="15.75" thickBot="1"/>
    <row r="31" spans="1:9" ht="60" thickBot="1">
      <c r="A31" s="96" t="s">
        <v>56</v>
      </c>
      <c r="B31" s="97" t="s">
        <v>57</v>
      </c>
      <c r="C31" s="98" t="s">
        <v>145</v>
      </c>
      <c r="D31" s="99" t="s">
        <v>58</v>
      </c>
      <c r="E31" s="99" t="s">
        <v>59</v>
      </c>
      <c r="F31" s="100" t="s">
        <v>60</v>
      </c>
      <c r="G31" s="100" t="s">
        <v>146</v>
      </c>
      <c r="H31" s="101" t="s">
        <v>61</v>
      </c>
      <c r="I31" s="102" t="s">
        <v>62</v>
      </c>
    </row>
    <row r="32" spans="1:9" ht="15">
      <c r="A32" s="103" t="s">
        <v>63</v>
      </c>
      <c r="B32" s="133">
        <f aca="true" t="shared" si="6" ref="B32:B37">(B3/I3)*100</f>
        <v>28.44239261340827</v>
      </c>
      <c r="C32" s="133">
        <f aca="true" t="shared" si="7" ref="C32:C37">(C3/I3)*100</f>
        <v>11.06985146527499</v>
      </c>
      <c r="D32" s="133">
        <f aca="true" t="shared" si="8" ref="D32:D37">(D3/I3)*100</f>
        <v>14.743075070252912</v>
      </c>
      <c r="E32" s="133">
        <f aca="true" t="shared" si="9" ref="E32:E37">(E3/I3)*100</f>
        <v>37.04335608189482</v>
      </c>
      <c r="F32" s="133">
        <f aca="true" t="shared" si="10" ref="F32:F37">(F3/I3)*100</f>
        <v>3.9642713769570452</v>
      </c>
      <c r="G32" s="133">
        <f aca="true" t="shared" si="11" ref="G32:G37">(G3/I3)*100</f>
        <v>0.9835407466880771</v>
      </c>
      <c r="H32" s="134">
        <f aca="true" t="shared" si="12" ref="H32:H37">(H3/I3)*100</f>
        <v>3.753512645523886</v>
      </c>
      <c r="I32" s="135">
        <f aca="true" t="shared" si="13" ref="I32:I37">SUM(B32:H32)</f>
        <v>100</v>
      </c>
    </row>
    <row r="33" spans="1:9" ht="15">
      <c r="A33" s="136" t="s">
        <v>64</v>
      </c>
      <c r="B33" s="133">
        <f t="shared" si="6"/>
        <v>32.98154625497528</v>
      </c>
      <c r="C33" s="133">
        <f t="shared" si="7"/>
        <v>19.623688336750693</v>
      </c>
      <c r="D33" s="133">
        <f t="shared" si="8"/>
        <v>3.4736461223012904</v>
      </c>
      <c r="E33" s="133">
        <f t="shared" si="9"/>
        <v>42.52804245567483</v>
      </c>
      <c r="F33" s="133">
        <f t="shared" si="10"/>
        <v>0.9287178868652756</v>
      </c>
      <c r="G33" s="133">
        <f t="shared" si="11"/>
        <v>0.37389940899770835</v>
      </c>
      <c r="H33" s="134">
        <f t="shared" si="12"/>
        <v>0.09045953443492945</v>
      </c>
      <c r="I33" s="107">
        <f t="shared" si="13"/>
        <v>100</v>
      </c>
    </row>
    <row r="34" spans="1:9" ht="15">
      <c r="A34" s="112" t="s">
        <v>65</v>
      </c>
      <c r="B34" s="133">
        <f t="shared" si="6"/>
        <v>60.555380246134426</v>
      </c>
      <c r="C34" s="133">
        <f t="shared" si="7"/>
        <v>7.967813190280845</v>
      </c>
      <c r="D34" s="133">
        <f t="shared" si="8"/>
        <v>1.2937835279267906</v>
      </c>
      <c r="E34" s="133">
        <f t="shared" si="9"/>
        <v>18.649416219627643</v>
      </c>
      <c r="F34" s="133">
        <f t="shared" si="10"/>
        <v>10.981382139476176</v>
      </c>
      <c r="G34" s="133">
        <f t="shared" si="11"/>
        <v>0.5048911328494794</v>
      </c>
      <c r="H34" s="134">
        <f t="shared" si="12"/>
        <v>0.047333543704638686</v>
      </c>
      <c r="I34" s="107">
        <f t="shared" si="13"/>
        <v>100</v>
      </c>
    </row>
    <row r="35" spans="1:9" ht="15">
      <c r="A35" s="112" t="s">
        <v>66</v>
      </c>
      <c r="B35" s="133">
        <f t="shared" si="6"/>
        <v>4.627249357326478</v>
      </c>
      <c r="C35" s="133">
        <f t="shared" si="7"/>
        <v>4.027420736932305</v>
      </c>
      <c r="D35" s="133">
        <f t="shared" si="8"/>
        <v>73.52185089974293</v>
      </c>
      <c r="E35" s="133">
        <f t="shared" si="9"/>
        <v>5.484147386461012</v>
      </c>
      <c r="F35" s="133">
        <f t="shared" si="10"/>
        <v>0.08568980291345331</v>
      </c>
      <c r="G35" s="133">
        <f t="shared" si="11"/>
        <v>0.17137960582690662</v>
      </c>
      <c r="H35" s="134">
        <f t="shared" si="12"/>
        <v>12.082262210796916</v>
      </c>
      <c r="I35" s="107">
        <f t="shared" si="13"/>
        <v>100</v>
      </c>
    </row>
    <row r="36" spans="1:9" ht="15.75" thickBot="1">
      <c r="A36" s="112" t="s">
        <v>141</v>
      </c>
      <c r="B36" s="137">
        <f t="shared" si="6"/>
        <v>30.573248407643312</v>
      </c>
      <c r="C36" s="137">
        <f t="shared" si="7"/>
        <v>45.22292993630573</v>
      </c>
      <c r="D36" s="137">
        <f t="shared" si="8"/>
        <v>2.0169851380042463</v>
      </c>
      <c r="E36" s="137">
        <f t="shared" si="9"/>
        <v>20.488322717622083</v>
      </c>
      <c r="F36" s="137">
        <f t="shared" si="10"/>
        <v>0.8492569002123143</v>
      </c>
      <c r="G36" s="137">
        <f t="shared" si="11"/>
        <v>0.6369426751592357</v>
      </c>
      <c r="H36" s="138">
        <f t="shared" si="12"/>
        <v>0.21231422505307856</v>
      </c>
      <c r="I36" s="139">
        <f t="shared" si="13"/>
        <v>99.99999999999999</v>
      </c>
    </row>
    <row r="37" spans="1:9" ht="15.75" thickBot="1">
      <c r="A37" s="116"/>
      <c r="B37" s="140">
        <f t="shared" si="6"/>
        <v>35.539167942117714</v>
      </c>
      <c r="C37" s="141">
        <f t="shared" si="7"/>
        <v>16.031723946013635</v>
      </c>
      <c r="D37" s="141">
        <f t="shared" si="8"/>
        <v>8.412411298177265</v>
      </c>
      <c r="E37" s="141">
        <f t="shared" si="9"/>
        <v>34.437178238486155</v>
      </c>
      <c r="F37" s="141">
        <f t="shared" si="10"/>
        <v>3.511896479755113</v>
      </c>
      <c r="G37" s="141">
        <f t="shared" si="11"/>
        <v>0.5732572700709615</v>
      </c>
      <c r="H37" s="142">
        <f t="shared" si="12"/>
        <v>1.4943648253791568</v>
      </c>
      <c r="I37" s="120">
        <f t="shared" si="13"/>
        <v>100</v>
      </c>
    </row>
  </sheetData>
  <sheetProtection/>
  <hyperlinks>
    <hyperlink ref="A4" location="'Dettaglio Farmacie'!A1" display="FARMACIE"/>
    <hyperlink ref="A33" location="'dettaglio Farmacie'!A1" display="FARMACI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87" sqref="D87"/>
    </sheetView>
  </sheetViews>
  <sheetFormatPr defaultColWidth="9.140625" defaultRowHeight="15"/>
  <cols>
    <col min="1" max="1" width="24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16.7109375" style="0" customWidth="1"/>
    <col min="9" max="9" width="8.28125" style="0" customWidth="1"/>
    <col min="10" max="10" width="27.57421875" style="0" customWidth="1"/>
    <col min="254" max="254" width="24.7109375" style="0" customWidth="1"/>
    <col min="255" max="255" width="12.00390625" style="0" customWidth="1"/>
    <col min="256" max="16384" width="11.421875" style="0" customWidth="1"/>
  </cols>
  <sheetData>
    <row r="1" spans="1:7" ht="15.75" thickBot="1">
      <c r="A1" s="228" t="s">
        <v>75</v>
      </c>
      <c r="B1" s="228"/>
      <c r="C1" s="228"/>
      <c r="D1" s="228"/>
      <c r="E1" s="228"/>
      <c r="F1" s="228"/>
      <c r="G1" s="228"/>
    </row>
    <row r="2" spans="1:7" ht="33.75">
      <c r="A2" s="143" t="s">
        <v>76</v>
      </c>
      <c r="B2" s="144" t="s">
        <v>77</v>
      </c>
      <c r="C2" s="145" t="s">
        <v>78</v>
      </c>
      <c r="D2" s="144" t="s">
        <v>79</v>
      </c>
      <c r="E2" s="146" t="s">
        <v>80</v>
      </c>
      <c r="F2" s="144" t="s">
        <v>81</v>
      </c>
      <c r="G2" s="147" t="s">
        <v>82</v>
      </c>
    </row>
    <row r="3" spans="1:7" ht="15">
      <c r="A3" s="148" t="s">
        <v>83</v>
      </c>
      <c r="B3" s="149">
        <v>278</v>
      </c>
      <c r="C3" s="149">
        <v>4</v>
      </c>
      <c r="D3" s="149">
        <v>36</v>
      </c>
      <c r="E3" s="150">
        <v>5</v>
      </c>
      <c r="F3" s="149">
        <v>38</v>
      </c>
      <c r="G3" s="151">
        <f>(D3*100)/B3</f>
        <v>12.949640287769784</v>
      </c>
    </row>
    <row r="4" spans="1:7" ht="15">
      <c r="A4" s="148" t="s">
        <v>84</v>
      </c>
      <c r="B4" s="149">
        <v>186</v>
      </c>
      <c r="C4" s="149">
        <v>1</v>
      </c>
      <c r="D4" s="149">
        <v>40</v>
      </c>
      <c r="E4" s="150">
        <v>7</v>
      </c>
      <c r="F4" s="149">
        <v>19</v>
      </c>
      <c r="G4" s="151">
        <f aca="true" t="shared" si="0" ref="G4:G56">(D4*100)/B4</f>
        <v>21.50537634408602</v>
      </c>
    </row>
    <row r="5" spans="1:7" ht="15">
      <c r="A5" s="148" t="s">
        <v>85</v>
      </c>
      <c r="B5" s="149">
        <v>449</v>
      </c>
      <c r="C5" s="149">
        <v>20</v>
      </c>
      <c r="D5" s="149">
        <v>82</v>
      </c>
      <c r="E5" s="150">
        <v>12</v>
      </c>
      <c r="F5" s="149">
        <v>91</v>
      </c>
      <c r="G5" s="151">
        <f t="shared" si="0"/>
        <v>18.262806236080177</v>
      </c>
    </row>
    <row r="6" spans="1:7" ht="15">
      <c r="A6" s="148" t="s">
        <v>86</v>
      </c>
      <c r="B6" s="149">
        <v>139</v>
      </c>
      <c r="C6" s="149">
        <v>1</v>
      </c>
      <c r="D6" s="149">
        <v>29</v>
      </c>
      <c r="E6" s="150">
        <v>5</v>
      </c>
      <c r="F6" s="149">
        <v>10</v>
      </c>
      <c r="G6" s="151">
        <f t="shared" si="0"/>
        <v>20.863309352517987</v>
      </c>
    </row>
    <row r="7" spans="1:7" ht="15">
      <c r="A7" s="148" t="s">
        <v>87</v>
      </c>
      <c r="B7" s="149">
        <v>877</v>
      </c>
      <c r="C7" s="149">
        <v>21</v>
      </c>
      <c r="D7" s="149">
        <v>197</v>
      </c>
      <c r="E7" s="150">
        <v>43</v>
      </c>
      <c r="F7" s="149">
        <v>109</v>
      </c>
      <c r="G7" s="151">
        <f t="shared" si="0"/>
        <v>22.462941847206384</v>
      </c>
    </row>
    <row r="8" spans="1:7" ht="15">
      <c r="A8" s="148" t="s">
        <v>88</v>
      </c>
      <c r="B8" s="149">
        <v>565</v>
      </c>
      <c r="C8" s="149">
        <v>9</v>
      </c>
      <c r="D8" s="149">
        <v>121</v>
      </c>
      <c r="E8" s="150">
        <v>23</v>
      </c>
      <c r="F8" s="149">
        <v>71</v>
      </c>
      <c r="G8" s="151">
        <f t="shared" si="0"/>
        <v>21.41592920353982</v>
      </c>
    </row>
    <row r="9" spans="1:7" ht="15">
      <c r="A9" s="148" t="s">
        <v>89</v>
      </c>
      <c r="B9" s="149">
        <v>299</v>
      </c>
      <c r="C9" s="149">
        <v>6</v>
      </c>
      <c r="D9" s="149">
        <v>51</v>
      </c>
      <c r="E9" s="150">
        <v>8</v>
      </c>
      <c r="F9" s="149">
        <v>49</v>
      </c>
      <c r="G9" s="151">
        <f t="shared" si="0"/>
        <v>17.05685618729097</v>
      </c>
    </row>
    <row r="10" spans="1:7" ht="15">
      <c r="A10" s="148" t="s">
        <v>90</v>
      </c>
      <c r="B10" s="149">
        <v>394</v>
      </c>
      <c r="C10" s="149">
        <v>5</v>
      </c>
      <c r="D10" s="149">
        <v>66</v>
      </c>
      <c r="E10" s="150">
        <v>11</v>
      </c>
      <c r="F10" s="149">
        <v>30</v>
      </c>
      <c r="G10" s="151">
        <f t="shared" si="0"/>
        <v>16.751269035532996</v>
      </c>
    </row>
    <row r="11" spans="1:7" ht="15">
      <c r="A11" s="148" t="s">
        <v>91</v>
      </c>
      <c r="B11" s="149">
        <v>143</v>
      </c>
      <c r="C11" s="149">
        <v>2</v>
      </c>
      <c r="D11" s="149">
        <v>34</v>
      </c>
      <c r="E11" s="150">
        <v>5</v>
      </c>
      <c r="F11" s="149">
        <v>22</v>
      </c>
      <c r="G11" s="151">
        <f t="shared" si="0"/>
        <v>23.776223776223777</v>
      </c>
    </row>
    <row r="12" spans="1:7" ht="15">
      <c r="A12" s="148" t="s">
        <v>92</v>
      </c>
      <c r="B12" s="149">
        <v>211</v>
      </c>
      <c r="C12" s="149">
        <v>6</v>
      </c>
      <c r="D12" s="149">
        <v>28</v>
      </c>
      <c r="E12" s="150">
        <v>9</v>
      </c>
      <c r="F12" s="149">
        <v>31</v>
      </c>
      <c r="G12" s="151">
        <f t="shared" si="0"/>
        <v>13.270142180094787</v>
      </c>
    </row>
    <row r="13" spans="1:7" ht="15">
      <c r="A13" s="148" t="s">
        <v>93</v>
      </c>
      <c r="B13" s="149">
        <v>193</v>
      </c>
      <c r="C13" s="149">
        <v>12</v>
      </c>
      <c r="D13" s="149">
        <v>23</v>
      </c>
      <c r="E13" s="150">
        <v>3</v>
      </c>
      <c r="F13" s="149">
        <v>43</v>
      </c>
      <c r="G13" s="151">
        <f t="shared" si="0"/>
        <v>11.917098445595855</v>
      </c>
    </row>
    <row r="14" spans="1:7" ht="15">
      <c r="A14" s="148" t="s">
        <v>94</v>
      </c>
      <c r="B14" s="149">
        <v>529</v>
      </c>
      <c r="C14" s="149">
        <v>14</v>
      </c>
      <c r="D14" s="149">
        <v>88</v>
      </c>
      <c r="E14" s="150">
        <v>10</v>
      </c>
      <c r="F14" s="149">
        <v>88</v>
      </c>
      <c r="G14" s="151">
        <f t="shared" si="0"/>
        <v>16.6351606805293</v>
      </c>
    </row>
    <row r="15" spans="1:7" ht="15">
      <c r="A15" s="148" t="s">
        <v>95</v>
      </c>
      <c r="B15" s="149">
        <v>164</v>
      </c>
      <c r="C15" s="149">
        <v>7</v>
      </c>
      <c r="D15" s="149">
        <v>25</v>
      </c>
      <c r="E15" s="150">
        <v>5</v>
      </c>
      <c r="F15" s="149">
        <v>41</v>
      </c>
      <c r="G15" s="151">
        <f t="shared" si="0"/>
        <v>15.24390243902439</v>
      </c>
    </row>
    <row r="16" spans="1:7" ht="15">
      <c r="A16" s="148" t="s">
        <v>96</v>
      </c>
      <c r="B16" s="149">
        <v>237</v>
      </c>
      <c r="C16" s="149">
        <v>11</v>
      </c>
      <c r="D16" s="149">
        <v>34</v>
      </c>
      <c r="E16" s="150">
        <v>7</v>
      </c>
      <c r="F16" s="149">
        <v>42</v>
      </c>
      <c r="G16" s="151">
        <f t="shared" si="0"/>
        <v>14.345991561181435</v>
      </c>
    </row>
    <row r="17" spans="1:7" ht="15">
      <c r="A17" s="148" t="s">
        <v>97</v>
      </c>
      <c r="B17" s="149">
        <v>301</v>
      </c>
      <c r="C17" s="149">
        <v>17</v>
      </c>
      <c r="D17" s="149">
        <v>48</v>
      </c>
      <c r="E17" s="150">
        <v>2</v>
      </c>
      <c r="F17" s="149">
        <v>66</v>
      </c>
      <c r="G17" s="151">
        <f t="shared" si="0"/>
        <v>15.946843853820598</v>
      </c>
    </row>
    <row r="18" spans="1:7" ht="15">
      <c r="A18" s="148" t="s">
        <v>98</v>
      </c>
      <c r="B18" s="149">
        <v>180</v>
      </c>
      <c r="C18" s="149">
        <v>7</v>
      </c>
      <c r="D18" s="149">
        <v>29</v>
      </c>
      <c r="E18" s="150">
        <v>10</v>
      </c>
      <c r="F18" s="149">
        <v>37</v>
      </c>
      <c r="G18" s="151">
        <f t="shared" si="0"/>
        <v>16.11111111111111</v>
      </c>
    </row>
    <row r="19" spans="1:7" ht="15">
      <c r="A19" s="148" t="s">
        <v>99</v>
      </c>
      <c r="B19" s="149">
        <v>141</v>
      </c>
      <c r="C19" s="149">
        <v>15</v>
      </c>
      <c r="D19" s="149">
        <v>27</v>
      </c>
      <c r="E19" s="150">
        <v>1</v>
      </c>
      <c r="F19" s="149">
        <v>52</v>
      </c>
      <c r="G19" s="151">
        <f t="shared" si="0"/>
        <v>19.148936170212767</v>
      </c>
    </row>
    <row r="20" spans="1:7" ht="15">
      <c r="A20" s="148" t="s">
        <v>100</v>
      </c>
      <c r="B20" s="149">
        <v>98</v>
      </c>
      <c r="C20" s="152"/>
      <c r="D20" s="149">
        <v>17</v>
      </c>
      <c r="E20" s="150">
        <v>8</v>
      </c>
      <c r="F20" s="153"/>
      <c r="G20" s="151">
        <f t="shared" si="0"/>
        <v>17.346938775510203</v>
      </c>
    </row>
    <row r="21" spans="1:7" ht="15">
      <c r="A21" s="148" t="s">
        <v>101</v>
      </c>
      <c r="B21" s="149">
        <v>388</v>
      </c>
      <c r="C21" s="149">
        <v>2</v>
      </c>
      <c r="D21" s="149">
        <v>68</v>
      </c>
      <c r="E21" s="150">
        <v>14</v>
      </c>
      <c r="F21" s="149">
        <v>32</v>
      </c>
      <c r="G21" s="151">
        <f t="shared" si="0"/>
        <v>17.52577319587629</v>
      </c>
    </row>
    <row r="22" spans="1:7" ht="15">
      <c r="A22" s="148" t="s">
        <v>102</v>
      </c>
      <c r="B22" s="149">
        <v>61</v>
      </c>
      <c r="C22" s="149">
        <v>4</v>
      </c>
      <c r="D22" s="149">
        <v>20</v>
      </c>
      <c r="E22" s="150"/>
      <c r="F22" s="149">
        <v>15</v>
      </c>
      <c r="G22" s="151">
        <f t="shared" si="0"/>
        <v>32.78688524590164</v>
      </c>
    </row>
    <row r="23" spans="1:7" ht="15">
      <c r="A23" s="148" t="s">
        <v>103</v>
      </c>
      <c r="B23" s="149">
        <v>261</v>
      </c>
      <c r="C23" s="149">
        <v>7</v>
      </c>
      <c r="D23" s="149">
        <v>48</v>
      </c>
      <c r="E23" s="150">
        <v>10</v>
      </c>
      <c r="F23" s="149">
        <v>42</v>
      </c>
      <c r="G23" s="151">
        <f t="shared" si="0"/>
        <v>18.39080459770115</v>
      </c>
    </row>
    <row r="24" spans="1:7" ht="15">
      <c r="A24" s="148" t="s">
        <v>104</v>
      </c>
      <c r="B24" s="149">
        <v>18</v>
      </c>
      <c r="C24" s="152"/>
      <c r="D24" s="152"/>
      <c r="E24" s="150"/>
      <c r="F24" s="153"/>
      <c r="G24" s="151">
        <f t="shared" si="0"/>
        <v>0</v>
      </c>
    </row>
    <row r="25" spans="1:7" ht="15">
      <c r="A25" s="148" t="s">
        <v>105</v>
      </c>
      <c r="B25" s="149">
        <v>507</v>
      </c>
      <c r="C25" s="149">
        <v>6</v>
      </c>
      <c r="D25" s="149">
        <v>81</v>
      </c>
      <c r="E25" s="150">
        <v>13</v>
      </c>
      <c r="F25" s="149">
        <v>79</v>
      </c>
      <c r="G25" s="151">
        <f t="shared" si="0"/>
        <v>15.976331360946746</v>
      </c>
    </row>
    <row r="26" spans="1:7" ht="15">
      <c r="A26" s="148" t="s">
        <v>106</v>
      </c>
      <c r="B26" s="149">
        <v>644</v>
      </c>
      <c r="C26" s="149">
        <v>10</v>
      </c>
      <c r="D26" s="149">
        <v>122</v>
      </c>
      <c r="E26" s="150">
        <v>23</v>
      </c>
      <c r="F26" s="149">
        <v>65</v>
      </c>
      <c r="G26" s="151">
        <f t="shared" si="0"/>
        <v>18.944099378881987</v>
      </c>
    </row>
    <row r="27" spans="1:7" ht="15">
      <c r="A27" s="148" t="s">
        <v>107</v>
      </c>
      <c r="B27" s="149">
        <v>169</v>
      </c>
      <c r="C27" s="149">
        <v>5</v>
      </c>
      <c r="D27" s="149">
        <v>41</v>
      </c>
      <c r="E27" s="150">
        <v>16</v>
      </c>
      <c r="F27" s="149">
        <v>33</v>
      </c>
      <c r="G27" s="151">
        <f t="shared" si="0"/>
        <v>24.2603550295858</v>
      </c>
    </row>
    <row r="28" spans="1:7" ht="15">
      <c r="A28" s="148" t="s">
        <v>108</v>
      </c>
      <c r="B28" s="149">
        <v>514</v>
      </c>
      <c r="C28" s="149">
        <v>38</v>
      </c>
      <c r="D28" s="149">
        <v>109</v>
      </c>
      <c r="E28" s="150">
        <v>28</v>
      </c>
      <c r="F28" s="149">
        <v>146</v>
      </c>
      <c r="G28" s="151">
        <f t="shared" si="0"/>
        <v>21.20622568093385</v>
      </c>
    </row>
    <row r="29" spans="1:7" ht="15">
      <c r="A29" s="148" t="s">
        <v>109</v>
      </c>
      <c r="B29" s="149">
        <v>209</v>
      </c>
      <c r="C29" s="149">
        <v>3</v>
      </c>
      <c r="D29" s="149">
        <v>22</v>
      </c>
      <c r="E29" s="150">
        <v>5</v>
      </c>
      <c r="F29" s="149">
        <v>23</v>
      </c>
      <c r="G29" s="151">
        <f t="shared" si="0"/>
        <v>10.526315789473685</v>
      </c>
    </row>
    <row r="30" spans="1:7" ht="15">
      <c r="A30" s="148" t="s">
        <v>110</v>
      </c>
      <c r="B30" s="149">
        <v>162</v>
      </c>
      <c r="C30" s="149">
        <v>2</v>
      </c>
      <c r="D30" s="149">
        <v>20</v>
      </c>
      <c r="E30" s="150">
        <v>5</v>
      </c>
      <c r="F30" s="149">
        <v>24</v>
      </c>
      <c r="G30" s="151">
        <f t="shared" si="0"/>
        <v>12.345679012345679</v>
      </c>
    </row>
    <row r="31" spans="1:7" ht="15">
      <c r="A31" s="148" t="s">
        <v>111</v>
      </c>
      <c r="B31" s="149">
        <v>118</v>
      </c>
      <c r="C31" s="149">
        <v>4</v>
      </c>
      <c r="D31" s="149">
        <v>17</v>
      </c>
      <c r="E31" s="150">
        <v>5</v>
      </c>
      <c r="F31" s="149">
        <v>24</v>
      </c>
      <c r="G31" s="151">
        <f t="shared" si="0"/>
        <v>14.40677966101695</v>
      </c>
    </row>
    <row r="32" spans="1:7" ht="15">
      <c r="A32" s="148" t="s">
        <v>112</v>
      </c>
      <c r="B32" s="149">
        <v>240</v>
      </c>
      <c r="C32" s="149">
        <v>7</v>
      </c>
      <c r="D32" s="149">
        <v>53</v>
      </c>
      <c r="E32" s="150">
        <v>8</v>
      </c>
      <c r="F32" s="149">
        <v>26</v>
      </c>
      <c r="G32" s="151">
        <f t="shared" si="0"/>
        <v>22.083333333333332</v>
      </c>
    </row>
    <row r="33" spans="1:7" ht="15">
      <c r="A33" s="148" t="s">
        <v>113</v>
      </c>
      <c r="B33" s="149">
        <v>445</v>
      </c>
      <c r="C33" s="149">
        <v>18</v>
      </c>
      <c r="D33" s="149">
        <v>67</v>
      </c>
      <c r="E33" s="150">
        <v>16</v>
      </c>
      <c r="F33" s="149">
        <v>101</v>
      </c>
      <c r="G33" s="151">
        <f t="shared" si="0"/>
        <v>15.0561797752809</v>
      </c>
    </row>
    <row r="34" spans="1:7" ht="15">
      <c r="A34" s="148" t="s">
        <v>114</v>
      </c>
      <c r="B34" s="149">
        <v>93</v>
      </c>
      <c r="C34" s="149">
        <v>8</v>
      </c>
      <c r="D34" s="149">
        <v>14</v>
      </c>
      <c r="E34" s="150">
        <v>1</v>
      </c>
      <c r="F34" s="149">
        <v>36</v>
      </c>
      <c r="G34" s="151">
        <f t="shared" si="0"/>
        <v>15.053763440860216</v>
      </c>
    </row>
    <row r="35" spans="1:7" ht="15">
      <c r="A35" s="148" t="s">
        <v>115</v>
      </c>
      <c r="B35" s="149">
        <v>122</v>
      </c>
      <c r="C35" s="149">
        <v>15</v>
      </c>
      <c r="D35" s="149">
        <v>27</v>
      </c>
      <c r="E35" s="150">
        <v>6</v>
      </c>
      <c r="F35" s="149">
        <v>30</v>
      </c>
      <c r="G35" s="151">
        <f t="shared" si="0"/>
        <v>22.131147540983605</v>
      </c>
    </row>
    <row r="36" spans="1:7" ht="15">
      <c r="A36" s="148" t="s">
        <v>116</v>
      </c>
      <c r="B36" s="149">
        <v>468</v>
      </c>
      <c r="C36" s="149">
        <v>7</v>
      </c>
      <c r="D36" s="149">
        <v>87</v>
      </c>
      <c r="E36" s="150">
        <v>12</v>
      </c>
      <c r="F36" s="149">
        <v>94</v>
      </c>
      <c r="G36" s="151">
        <f t="shared" si="0"/>
        <v>18.58974358974359</v>
      </c>
    </row>
    <row r="37" spans="1:7" ht="15">
      <c r="A37" s="148" t="s">
        <v>117</v>
      </c>
      <c r="B37" s="149">
        <v>196</v>
      </c>
      <c r="C37" s="149">
        <v>12</v>
      </c>
      <c r="D37" s="149">
        <v>49</v>
      </c>
      <c r="E37" s="150">
        <v>6</v>
      </c>
      <c r="F37" s="149">
        <v>48</v>
      </c>
      <c r="G37" s="151">
        <f t="shared" si="0"/>
        <v>25</v>
      </c>
    </row>
    <row r="38" spans="1:7" ht="15">
      <c r="A38" s="148" t="s">
        <v>118</v>
      </c>
      <c r="B38" s="149">
        <v>110</v>
      </c>
      <c r="C38" s="149">
        <v>1</v>
      </c>
      <c r="D38" s="149">
        <v>17</v>
      </c>
      <c r="E38" s="150">
        <v>2</v>
      </c>
      <c r="F38" s="149">
        <v>7</v>
      </c>
      <c r="G38" s="151">
        <f t="shared" si="0"/>
        <v>15.454545454545455</v>
      </c>
    </row>
    <row r="39" spans="1:7" ht="15">
      <c r="A39" s="148" t="s">
        <v>119</v>
      </c>
      <c r="B39" s="149">
        <v>296</v>
      </c>
      <c r="C39" s="149">
        <v>12</v>
      </c>
      <c r="D39" s="149">
        <v>68</v>
      </c>
      <c r="E39" s="150">
        <v>19</v>
      </c>
      <c r="F39" s="149">
        <v>66</v>
      </c>
      <c r="G39" s="151">
        <f t="shared" si="0"/>
        <v>22.972972972972972</v>
      </c>
    </row>
    <row r="40" spans="1:7" ht="15">
      <c r="A40" s="148" t="s">
        <v>120</v>
      </c>
      <c r="B40" s="149">
        <v>181</v>
      </c>
      <c r="C40" s="149">
        <v>6</v>
      </c>
      <c r="D40" s="149">
        <v>22</v>
      </c>
      <c r="E40" s="150">
        <v>3</v>
      </c>
      <c r="F40" s="149">
        <v>27</v>
      </c>
      <c r="G40" s="151">
        <f t="shared" si="0"/>
        <v>12.154696132596685</v>
      </c>
    </row>
    <row r="41" spans="1:7" ht="15">
      <c r="A41" s="148" t="s">
        <v>121</v>
      </c>
      <c r="B41" s="149">
        <v>284</v>
      </c>
      <c r="C41" s="149">
        <v>7</v>
      </c>
      <c r="D41" s="149">
        <v>42</v>
      </c>
      <c r="E41" s="150">
        <v>6</v>
      </c>
      <c r="F41" s="149">
        <v>41</v>
      </c>
      <c r="G41" s="151">
        <f t="shared" si="0"/>
        <v>14.788732394366198</v>
      </c>
    </row>
    <row r="42" spans="1:7" ht="15">
      <c r="A42" s="148" t="s">
        <v>122</v>
      </c>
      <c r="B42" s="149">
        <v>1098</v>
      </c>
      <c r="C42" s="149">
        <v>27</v>
      </c>
      <c r="D42" s="149">
        <v>193</v>
      </c>
      <c r="E42" s="150">
        <v>29</v>
      </c>
      <c r="F42" s="149">
        <v>96</v>
      </c>
      <c r="G42" s="151">
        <f t="shared" si="0"/>
        <v>17.577413479052822</v>
      </c>
    </row>
    <row r="43" spans="1:7" ht="15">
      <c r="A43" s="148" t="s">
        <v>123</v>
      </c>
      <c r="B43" s="149">
        <v>314</v>
      </c>
      <c r="C43" s="149">
        <v>6</v>
      </c>
      <c r="D43" s="149">
        <v>64</v>
      </c>
      <c r="E43" s="150">
        <v>9</v>
      </c>
      <c r="F43" s="149">
        <v>45</v>
      </c>
      <c r="G43" s="151">
        <f t="shared" si="0"/>
        <v>20.38216560509554</v>
      </c>
    </row>
    <row r="44" spans="1:7" ht="15">
      <c r="A44" s="148" t="s">
        <v>124</v>
      </c>
      <c r="B44" s="149">
        <v>63</v>
      </c>
      <c r="C44" s="149">
        <v>2</v>
      </c>
      <c r="D44" s="149">
        <v>9</v>
      </c>
      <c r="E44" s="150"/>
      <c r="F44" s="149">
        <v>13</v>
      </c>
      <c r="G44" s="151">
        <f t="shared" si="0"/>
        <v>14.285714285714286</v>
      </c>
    </row>
    <row r="45" spans="1:7" ht="15">
      <c r="A45" s="148" t="s">
        <v>125</v>
      </c>
      <c r="B45" s="149">
        <v>462</v>
      </c>
      <c r="C45" s="149">
        <v>11</v>
      </c>
      <c r="D45" s="149">
        <v>66</v>
      </c>
      <c r="E45" s="150">
        <v>12</v>
      </c>
      <c r="F45" s="149">
        <v>78</v>
      </c>
      <c r="G45" s="151">
        <f t="shared" si="0"/>
        <v>14.285714285714286</v>
      </c>
    </row>
    <row r="46" spans="1:7" ht="15">
      <c r="A46" s="148" t="s">
        <v>126</v>
      </c>
      <c r="B46" s="149">
        <v>238</v>
      </c>
      <c r="C46" s="149">
        <v>8</v>
      </c>
      <c r="D46" s="149">
        <v>57</v>
      </c>
      <c r="E46" s="150">
        <v>15</v>
      </c>
      <c r="F46" s="149">
        <v>42</v>
      </c>
      <c r="G46" s="151">
        <f t="shared" si="0"/>
        <v>23.949579831932773</v>
      </c>
    </row>
    <row r="47" spans="1:7" ht="15">
      <c r="A47" s="148" t="s">
        <v>127</v>
      </c>
      <c r="B47" s="149">
        <v>152</v>
      </c>
      <c r="C47" s="149">
        <v>1</v>
      </c>
      <c r="D47" s="149">
        <v>40</v>
      </c>
      <c r="E47" s="150">
        <v>6</v>
      </c>
      <c r="F47" s="149">
        <v>15</v>
      </c>
      <c r="G47" s="151">
        <f t="shared" si="0"/>
        <v>26.31578947368421</v>
      </c>
    </row>
    <row r="48" spans="1:7" ht="15">
      <c r="A48" s="148" t="s">
        <v>128</v>
      </c>
      <c r="B48" s="149">
        <v>568</v>
      </c>
      <c r="C48" s="149">
        <v>38</v>
      </c>
      <c r="D48" s="149">
        <v>110</v>
      </c>
      <c r="E48" s="150">
        <v>21</v>
      </c>
      <c r="F48" s="149">
        <v>187</v>
      </c>
      <c r="G48" s="151">
        <f t="shared" si="0"/>
        <v>19.366197183098592</v>
      </c>
    </row>
    <row r="49" spans="1:7" ht="15">
      <c r="A49" s="148" t="s">
        <v>129</v>
      </c>
      <c r="B49" s="149">
        <v>176</v>
      </c>
      <c r="C49" s="149">
        <v>8</v>
      </c>
      <c r="D49" s="149">
        <v>32</v>
      </c>
      <c r="E49" s="150">
        <v>7</v>
      </c>
      <c r="F49" s="149">
        <v>27</v>
      </c>
      <c r="G49" s="151">
        <f t="shared" si="0"/>
        <v>18.181818181818183</v>
      </c>
    </row>
    <row r="50" spans="1:7" ht="15">
      <c r="A50" s="148" t="s">
        <v>130</v>
      </c>
      <c r="B50" s="149">
        <v>176</v>
      </c>
      <c r="C50" s="149">
        <v>6</v>
      </c>
      <c r="D50" s="154">
        <v>25</v>
      </c>
      <c r="E50" s="150">
        <v>4</v>
      </c>
      <c r="F50" s="149">
        <v>23</v>
      </c>
      <c r="G50" s="151">
        <f t="shared" si="0"/>
        <v>14.204545454545455</v>
      </c>
    </row>
    <row r="51" spans="1:7" ht="15">
      <c r="A51" s="148" t="s">
        <v>131</v>
      </c>
      <c r="B51" s="149">
        <v>185</v>
      </c>
      <c r="C51" s="149">
        <v>7</v>
      </c>
      <c r="D51" s="149">
        <v>28</v>
      </c>
      <c r="E51" s="150">
        <v>5</v>
      </c>
      <c r="F51" s="149">
        <v>25</v>
      </c>
      <c r="G51" s="151">
        <f t="shared" si="0"/>
        <v>15.135135135135135</v>
      </c>
    </row>
    <row r="52" spans="1:7" ht="15">
      <c r="A52" s="148" t="s">
        <v>132</v>
      </c>
      <c r="B52" s="149">
        <v>232</v>
      </c>
      <c r="C52" s="149">
        <v>3</v>
      </c>
      <c r="D52" s="149">
        <v>44</v>
      </c>
      <c r="E52" s="150">
        <v>6</v>
      </c>
      <c r="F52" s="149">
        <v>31</v>
      </c>
      <c r="G52" s="151">
        <f t="shared" si="0"/>
        <v>18.96551724137931</v>
      </c>
    </row>
    <row r="53" spans="1:7" ht="15">
      <c r="A53" s="148" t="s">
        <v>133</v>
      </c>
      <c r="B53" s="149">
        <v>735</v>
      </c>
      <c r="C53" s="149">
        <v>80</v>
      </c>
      <c r="D53" s="149">
        <v>136</v>
      </c>
      <c r="E53" s="150">
        <v>18</v>
      </c>
      <c r="F53" s="149">
        <v>296</v>
      </c>
      <c r="G53" s="151">
        <f t="shared" si="0"/>
        <v>18.503401360544217</v>
      </c>
    </row>
    <row r="54" spans="1:7" ht="15">
      <c r="A54" s="148" t="s">
        <v>134</v>
      </c>
      <c r="B54" s="149">
        <v>647</v>
      </c>
      <c r="C54" s="149">
        <v>43</v>
      </c>
      <c r="D54" s="149">
        <v>103</v>
      </c>
      <c r="E54" s="150">
        <v>16</v>
      </c>
      <c r="F54" s="149">
        <v>140</v>
      </c>
      <c r="G54" s="151">
        <f t="shared" si="0"/>
        <v>15.919629057187016</v>
      </c>
    </row>
    <row r="55" spans="1:7" ht="15">
      <c r="A55" s="148" t="s">
        <v>135</v>
      </c>
      <c r="B55" s="149">
        <v>282</v>
      </c>
      <c r="C55" s="149">
        <v>9</v>
      </c>
      <c r="D55" s="149">
        <v>53</v>
      </c>
      <c r="E55" s="150">
        <v>6</v>
      </c>
      <c r="F55" s="149">
        <v>48</v>
      </c>
      <c r="G55" s="151">
        <f t="shared" si="0"/>
        <v>18.79432624113475</v>
      </c>
    </row>
    <row r="56" spans="1:7" ht="15.75" thickBot="1">
      <c r="A56" s="155" t="s">
        <v>136</v>
      </c>
      <c r="B56" s="156">
        <v>384</v>
      </c>
      <c r="C56" s="156">
        <v>7</v>
      </c>
      <c r="D56" s="156">
        <v>64</v>
      </c>
      <c r="E56" s="157">
        <v>8</v>
      </c>
      <c r="F56" s="156">
        <v>41</v>
      </c>
      <c r="G56" s="151">
        <f t="shared" si="0"/>
        <v>16.666666666666668</v>
      </c>
    </row>
    <row r="57" spans="1:7" ht="16.5" thickBot="1" thickTop="1">
      <c r="A57" s="158" t="s">
        <v>31</v>
      </c>
      <c r="B57" s="159">
        <f>SUM(B3:B56)</f>
        <v>16582</v>
      </c>
      <c r="C57" s="159">
        <f>SUM(C3:C56)</f>
        <v>588</v>
      </c>
      <c r="D57" s="159">
        <f>SUM(D3:D56)</f>
        <v>2993</v>
      </c>
      <c r="E57" s="160">
        <f>SUM(E3:E56)</f>
        <v>534</v>
      </c>
      <c r="F57" s="159">
        <f>SUM(F3:F56)</f>
        <v>2905</v>
      </c>
      <c r="G57" s="161">
        <f>(D57*100)/B57</f>
        <v>18.04969243758292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2015-08-20T13:50:42Z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