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90" windowWidth="8775" windowHeight="628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</sheets>
  <definedNames/>
  <calcPr fullCalcOnLoad="1"/>
</workbook>
</file>

<file path=xl/sharedStrings.xml><?xml version="1.0" encoding="utf-8"?>
<sst xmlns="http://schemas.openxmlformats.org/spreadsheetml/2006/main" count="208" uniqueCount="152">
  <si>
    <t>IRCCS Burlo Garofolo</t>
  </si>
  <si>
    <t>Somma: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</si>
  <si>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</si>
  <si>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</si>
  <si>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</si>
  <si>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</si>
  <si>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</si>
  <si>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</si>
  <si>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</si>
  <si>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</si>
  <si>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</si>
  <si>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BURLO SPORTELLI CUP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</si>
  <si>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</si>
  <si>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</si>
  <si>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</si>
  <si>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</si>
  <si>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</si>
  <si>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</si>
  <si>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</si>
  <si>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</si>
  <si>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</si>
  <si>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</si>
  <si>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</si>
  <si>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</si>
  <si>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</si>
  <si>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</si>
  <si>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</si>
  <si>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</si>
  <si>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</si>
  <si>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</si>
  <si>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</si>
  <si>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</si>
  <si>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</si>
  <si>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</si>
  <si>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</si>
  <si>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</si>
  <si>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</si>
  <si>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</si>
  <si>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</si>
  <si>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</si>
  <si>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</si>
  <si>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</si>
  <si>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</si>
  <si>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</si>
  <si>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</si>
  <si>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</si>
  <si>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</si>
  <si>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</si>
  <si>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</si>
  <si>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</si>
  <si>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</si>
  <si>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</si>
  <si>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</si>
  <si>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</si>
  <si>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</si>
  <si>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</si>
  <si>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</si>
  <si>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</si>
  <si>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</si>
  <si>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</si>
  <si>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</si>
  <si>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</si>
  <si>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SPORTELLI CUP AOUTS</t>
  </si>
  <si>
    <t>LP AOUTS</t>
  </si>
  <si>
    <t>LP BURLO</t>
  </si>
  <si>
    <t xml:space="preserve">ASS1 CCV </t>
  </si>
  <si>
    <t>ASS1 CSO</t>
  </si>
  <si>
    <t>LP ASS1e Accreditati</t>
  </si>
  <si>
    <t>LP ASS1 e Accreditati</t>
  </si>
  <si>
    <t>ASS1 Sportelli</t>
  </si>
  <si>
    <t>Call Center Regionale *</t>
  </si>
  <si>
    <t>DIP</t>
  </si>
  <si>
    <t>DSM</t>
  </si>
  <si>
    <t>ASS1 Ambulatori Distretti</t>
  </si>
  <si>
    <t>DDD (CMST)</t>
  </si>
  <si>
    <t>AOUTS Nordio</t>
  </si>
  <si>
    <t>Dati estrapolati da "Business Objects":</t>
  </si>
  <si>
    <t>Prenotazioni totali</t>
  </si>
  <si>
    <t>Referenti AOUTS e DS</t>
  </si>
  <si>
    <t>di cui PRELIEVI *</t>
  </si>
  <si>
    <t xml:space="preserve">L'attività del distretto 2 e di valmaura confluisce negli sportelli CUP </t>
  </si>
  <si>
    <t>Conteggiati anche i prelievi microbiologici e i prelievi domiciliari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</si>
  <si>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</si>
  <si>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</si>
  <si>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</si>
  <si>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</si>
  <si>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</si>
  <si>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</si>
  <si>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</si>
  <si>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>GENNAIO 2015</t>
  </si>
  <si>
    <t>Periodo di analisi:01/01/2015 - 31/01/2015</t>
  </si>
  <si>
    <t>Puccini</t>
  </si>
  <si>
    <t>Accreditati</t>
  </si>
  <si>
    <t>Privati Accreditati</t>
  </si>
  <si>
    <t>AAS1 Dipartimenti</t>
  </si>
  <si>
    <t>Intervallo di analisi: 01/01/2015 - 31/01/2015 - ESCLUSE PRENOTAZIONI PER CENTRI PRELIEVI</t>
  </si>
  <si>
    <t>gennaio 2015</t>
  </si>
  <si>
    <t>ALABARDA</t>
  </si>
  <si>
    <t>ALTURA</t>
  </si>
  <si>
    <t>AMAZZONE TRIONFANTE</t>
  </si>
  <si>
    <t>ANGELO D'ORO</t>
  </si>
  <si>
    <t>ANNUNZIATA</t>
  </si>
  <si>
    <t>AQUILA IMPERIALE</t>
  </si>
  <si>
    <t xml:space="preserve">AQUILINIA </t>
  </si>
  <si>
    <t>BAIAMONTI</t>
  </si>
  <si>
    <t>BASILICA</t>
  </si>
  <si>
    <t>BUDIN</t>
  </si>
  <si>
    <t>BUSOLINI</t>
  </si>
  <si>
    <t>CAMMELLO</t>
  </si>
  <si>
    <t>CARSO</t>
  </si>
  <si>
    <t>CEDRO</t>
  </si>
  <si>
    <t>CENTAURO</t>
  </si>
  <si>
    <t>CERMELJ</t>
  </si>
  <si>
    <t xml:space="preserve">CORSO </t>
  </si>
  <si>
    <t>CROCE AZZURRA</t>
  </si>
  <si>
    <t>DE LEITENBURG</t>
  </si>
  <si>
    <t>DUE LUCCI</t>
  </si>
  <si>
    <t>ESCULAPIO</t>
  </si>
  <si>
    <t>FERNETTI</t>
  </si>
  <si>
    <t xml:space="preserve">FLAVIA </t>
  </si>
  <si>
    <t>FUMANERI</t>
  </si>
  <si>
    <t xml:space="preserve"> FURIGO</t>
  </si>
  <si>
    <t>GALENO</t>
  </si>
  <si>
    <t>GEMELLI</t>
  </si>
  <si>
    <t>GIGLIO</t>
  </si>
  <si>
    <t>GIUSTIZIA</t>
  </si>
  <si>
    <t>GUARDIELLA</t>
  </si>
  <si>
    <t>IGEA</t>
  </si>
  <si>
    <t>LLOYD</t>
  </si>
  <si>
    <t>LOGAR</t>
  </si>
  <si>
    <t>MADDALENA</t>
  </si>
  <si>
    <t>MADONNA DEL MARE</t>
  </si>
  <si>
    <t>MELARA</t>
  </si>
  <si>
    <t>MINERVA</t>
  </si>
  <si>
    <t>MODERNA</t>
  </si>
  <si>
    <t>OBELISCO</t>
  </si>
  <si>
    <t>PATUNA</t>
  </si>
  <si>
    <t xml:space="preserve">PENSO </t>
  </si>
  <si>
    <t>REDENTORE</t>
  </si>
  <si>
    <t xml:space="preserve">RUBINO GIANNI </t>
  </si>
  <si>
    <t>RUBINO UMBERTO</t>
  </si>
  <si>
    <t>SALUTE</t>
  </si>
  <si>
    <t>SAMARITANO</t>
  </si>
  <si>
    <t>SAN GIUSTO</t>
  </si>
  <si>
    <t>SAN LORENZO</t>
  </si>
  <si>
    <t>SAN LUIGI</t>
  </si>
  <si>
    <t>SANT'ANDREA</t>
  </si>
  <si>
    <t>SPONZA</t>
  </si>
  <si>
    <t>TESTA D'ORO</t>
  </si>
  <si>
    <t>UNIVERSITA'</t>
  </si>
  <si>
    <t>VAL ROSANDRA</t>
  </si>
  <si>
    <t>Estrapolazione ed elaborazione effettuata da: Barbara Zilli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</si>
</sst>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double"/>
      <top style="double"/>
      <bottom>
        <color indexed="63"/>
      </bottom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 style="medium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medium">
        <color indexed="22"/>
      </bottom>
    </border>
    <border>
      <left style="double"/>
      <right style="thin"/>
      <top>
        <color indexed="63"/>
      </top>
      <bottom style="medium">
        <color indexed="22"/>
      </bottom>
    </border>
    <border>
      <left style="double"/>
      <right style="thin"/>
      <top style="medium">
        <color indexed="22"/>
      </top>
      <bottom style="medium">
        <color indexed="22"/>
      </bottom>
    </border>
    <border>
      <left style="double"/>
      <right style="thin"/>
      <top style="medium">
        <color indexed="22"/>
      </top>
      <bottom style="double"/>
    </border>
    <border>
      <left>
        <color indexed="63"/>
      </left>
      <right style="double">
        <color indexed="22"/>
      </right>
      <top style="double"/>
      <bottom style="double"/>
    </border>
    <border>
      <left>
        <color indexed="63"/>
      </left>
      <right style="double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double"/>
      <top style="medium">
        <color indexed="22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thin"/>
      <right style="thin"/>
      <top style="double"/>
      <bottom style="medium">
        <color indexed="22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>
        <color indexed="22"/>
      </right>
      <top style="double"/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9" borderId="1" applyNumberFormat="0" applyAlignment="0" applyProtection="0"/>
    <xf numFmtId="0" fontId="22" fillId="0" borderId="2" applyNumberFormat="0" applyFill="0" applyAlignment="0" applyProtection="0"/>
    <xf numFmtId="0" fontId="23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4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0" fillId="5" borderId="4" applyNumberFormat="0" applyFont="0" applyAlignment="0" applyProtection="0"/>
    <xf numFmtId="0" fontId="26" fillId="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17" borderId="0" applyNumberFormat="0" applyBorder="0" applyAlignment="0" applyProtection="0"/>
    <xf numFmtId="0" fontId="35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15" borderId="13" xfId="0" applyFont="1" applyFill="1" applyBorder="1" applyAlignment="1">
      <alignment horizontal="center"/>
    </xf>
    <xf numFmtId="0" fontId="8" fillId="15" borderId="0" xfId="0" applyFont="1" applyFill="1" applyBorder="1" applyAlignment="1">
      <alignment horizontal="center"/>
    </xf>
    <xf numFmtId="0" fontId="8" fillId="15" borderId="14" xfId="0" applyFont="1" applyFill="1" applyBorder="1" applyAlignment="1">
      <alignment horizontal="center"/>
    </xf>
    <xf numFmtId="0" fontId="11" fillId="15" borderId="15" xfId="0" applyFont="1" applyFill="1" applyBorder="1" applyAlignment="1">
      <alignment horizontal="left"/>
    </xf>
    <xf numFmtId="0" fontId="11" fillId="15" borderId="16" xfId="0" applyFont="1" applyFill="1" applyBorder="1" applyAlignment="1">
      <alignment horizontal="left"/>
    </xf>
    <xf numFmtId="0" fontId="11" fillId="15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0" fontId="12" fillId="0" borderId="0" xfId="36" applyFont="1" applyAlignment="1" applyProtection="1">
      <alignment/>
      <protection/>
    </xf>
    <xf numFmtId="0" fontId="12" fillId="0" borderId="18" xfId="36" applyFont="1" applyFill="1" applyBorder="1" applyAlignment="1" applyProtection="1">
      <alignment/>
      <protection/>
    </xf>
    <xf numFmtId="0" fontId="4" fillId="0" borderId="23" xfId="0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4" borderId="29" xfId="0" applyNumberFormat="1" applyFont="1" applyFill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14" fillId="0" borderId="34" xfId="0" applyNumberFormat="1" applyFont="1" applyBorder="1" applyAlignment="1">
      <alignment horizontal="right"/>
    </xf>
    <xf numFmtId="3" fontId="8" fillId="4" borderId="34" xfId="0" applyNumberFormat="1" applyFont="1" applyFill="1" applyBorder="1" applyAlignment="1">
      <alignment horizontal="right"/>
    </xf>
    <xf numFmtId="0" fontId="11" fillId="15" borderId="13" xfId="0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center" vertical="center"/>
    </xf>
    <xf numFmtId="0" fontId="0" fillId="15" borderId="14" xfId="0" applyFont="1" applyFill="1" applyBorder="1" applyAlignment="1">
      <alignment horizontal="center" vertical="center"/>
    </xf>
    <xf numFmtId="3" fontId="0" fillId="0" borderId="35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8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4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4" borderId="0" xfId="0" applyNumberFormat="1" applyFont="1" applyFill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18" borderId="40" xfId="0" applyFont="1" applyFill="1" applyBorder="1" applyAlignment="1">
      <alignment vertical="center" wrapText="1"/>
    </xf>
    <xf numFmtId="3" fontId="4" fillId="18" borderId="41" xfId="0" applyNumberFormat="1" applyFont="1" applyFill="1" applyBorder="1" applyAlignment="1">
      <alignment horizontal="center" textRotation="90" wrapText="1"/>
    </xf>
    <xf numFmtId="3" fontId="4" fillId="18" borderId="10" xfId="0" applyNumberFormat="1" applyFont="1" applyFill="1" applyBorder="1" applyAlignment="1">
      <alignment horizontal="center" textRotation="90" wrapText="1"/>
    </xf>
    <xf numFmtId="0" fontId="4" fillId="18" borderId="10" xfId="0" applyFont="1" applyFill="1" applyBorder="1" applyAlignment="1">
      <alignment horizontal="center" textRotation="90" wrapText="1"/>
    </xf>
    <xf numFmtId="0" fontId="4" fillId="18" borderId="42" xfId="0" applyFont="1" applyFill="1" applyBorder="1" applyAlignment="1">
      <alignment horizontal="center" textRotation="90" wrapText="1"/>
    </xf>
    <xf numFmtId="0" fontId="4" fillId="18" borderId="43" xfId="0" applyFont="1" applyFill="1" applyBorder="1" applyAlignment="1">
      <alignment horizontal="center" textRotation="90" wrapText="1"/>
    </xf>
    <xf numFmtId="0" fontId="17" fillId="10" borderId="40" xfId="0" applyFont="1" applyFill="1" applyBorder="1" applyAlignment="1">
      <alignment vertical="center" wrapText="1"/>
    </xf>
    <xf numFmtId="3" fontId="4" fillId="10" borderId="41" xfId="0" applyNumberFormat="1" applyFont="1" applyFill="1" applyBorder="1" applyAlignment="1">
      <alignment horizontal="center" textRotation="90" wrapText="1"/>
    </xf>
    <xf numFmtId="3" fontId="4" fillId="10" borderId="10" xfId="0" applyNumberFormat="1" applyFont="1" applyFill="1" applyBorder="1" applyAlignment="1">
      <alignment horizontal="center" textRotation="90" wrapText="1"/>
    </xf>
    <xf numFmtId="0" fontId="4" fillId="10" borderId="10" xfId="0" applyFont="1" applyFill="1" applyBorder="1" applyAlignment="1">
      <alignment horizontal="center" textRotation="90" wrapText="1"/>
    </xf>
    <xf numFmtId="0" fontId="4" fillId="10" borderId="42" xfId="0" applyFont="1" applyFill="1" applyBorder="1" applyAlignment="1">
      <alignment horizontal="center" textRotation="90" wrapText="1"/>
    </xf>
    <xf numFmtId="0" fontId="4" fillId="10" borderId="43" xfId="0" applyFont="1" applyFill="1" applyBorder="1" applyAlignment="1">
      <alignment horizontal="center" textRotation="90" wrapText="1"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4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4" borderId="44" xfId="0" applyNumberFormat="1" applyFont="1" applyFill="1" applyBorder="1" applyAlignment="1">
      <alignment horizontal="right"/>
    </xf>
    <xf numFmtId="3" fontId="0" fillId="4" borderId="45" xfId="0" applyNumberFormat="1" applyFont="1" applyFill="1" applyBorder="1" applyAlignment="1">
      <alignment horizontal="right"/>
    </xf>
    <xf numFmtId="3" fontId="0" fillId="0" borderId="47" xfId="0" applyNumberFormat="1" applyFont="1" applyBorder="1" applyAlignment="1">
      <alignment/>
    </xf>
    <xf numFmtId="3" fontId="0" fillId="4" borderId="35" xfId="0" applyNumberFormat="1" applyFont="1" applyFill="1" applyBorder="1" applyAlignment="1">
      <alignment/>
    </xf>
    <xf numFmtId="0" fontId="0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14" fillId="0" borderId="49" xfId="0" applyFont="1" applyBorder="1" applyAlignment="1">
      <alignment/>
    </xf>
    <xf numFmtId="0" fontId="0" fillId="0" borderId="51" xfId="0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/>
    </xf>
    <xf numFmtId="3" fontId="0" fillId="4" borderId="55" xfId="0" applyNumberFormat="1" applyFont="1" applyFill="1" applyBorder="1" applyAlignment="1">
      <alignment horizontal="right"/>
    </xf>
    <xf numFmtId="3" fontId="0" fillId="4" borderId="56" xfId="0" applyNumberFormat="1" applyFont="1" applyFill="1" applyBorder="1" applyAlignment="1">
      <alignment horizontal="right"/>
    </xf>
    <xf numFmtId="3" fontId="14" fillId="0" borderId="57" xfId="0" applyNumberFormat="1" applyFont="1" applyBorder="1" applyAlignment="1">
      <alignment horizontal="right"/>
    </xf>
    <xf numFmtId="3" fontId="14" fillId="0" borderId="58" xfId="0" applyNumberFormat="1" applyFont="1" applyBorder="1" applyAlignment="1">
      <alignment horizontal="right"/>
    </xf>
    <xf numFmtId="0" fontId="8" fillId="0" borderId="48" xfId="0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4" fillId="18" borderId="11" xfId="0" applyFont="1" applyFill="1" applyBorder="1" applyAlignment="1">
      <alignment horizontal="center" textRotation="90" wrapText="1"/>
    </xf>
    <xf numFmtId="0" fontId="4" fillId="10" borderId="1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8" fillId="5" borderId="59" xfId="0" applyFont="1" applyFill="1" applyBorder="1" applyAlignment="1">
      <alignment horizontal="center" vertical="center"/>
    </xf>
    <xf numFmtId="0" fontId="8" fillId="14" borderId="60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6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 quotePrefix="1">
      <alignment/>
    </xf>
    <xf numFmtId="3" fontId="5" fillId="0" borderId="20" xfId="0" applyNumberFormat="1" applyFont="1" applyFill="1" applyBorder="1" applyAlignment="1" quotePrefix="1">
      <alignment horizontal="right"/>
    </xf>
    <xf numFmtId="3" fontId="5" fillId="0" borderId="63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Alignment="1">
      <alignment/>
    </xf>
    <xf numFmtId="3" fontId="18" fillId="0" borderId="19" xfId="0" applyNumberFormat="1" applyFont="1" applyFill="1" applyBorder="1" applyAlignment="1">
      <alignment/>
    </xf>
    <xf numFmtId="0" fontId="8" fillId="5" borderId="64" xfId="0" applyFont="1" applyFill="1" applyBorder="1" applyAlignment="1">
      <alignment horizontal="center" vertical="center" wrapText="1"/>
    </xf>
    <xf numFmtId="3" fontId="0" fillId="0" borderId="65" xfId="0" applyNumberFormat="1" applyFont="1" applyBorder="1" applyAlignment="1">
      <alignment horizontal="right"/>
    </xf>
    <xf numFmtId="0" fontId="13" fillId="14" borderId="66" xfId="0" applyFont="1" applyFill="1" applyBorder="1" applyAlignment="1">
      <alignment horizontal="center" vertical="center" wrapText="1"/>
    </xf>
    <xf numFmtId="0" fontId="13" fillId="14" borderId="67" xfId="0" applyFont="1" applyFill="1" applyBorder="1" applyAlignment="1">
      <alignment horizontal="center" vertical="center"/>
    </xf>
    <xf numFmtId="3" fontId="0" fillId="0" borderId="68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0" fillId="0" borderId="70" xfId="0" applyNumberFormat="1" applyFont="1" applyFill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14" fillId="0" borderId="71" xfId="0" applyNumberFormat="1" applyFont="1" applyBorder="1" applyAlignment="1">
      <alignment horizontal="right"/>
    </xf>
    <xf numFmtId="0" fontId="13" fillId="14" borderId="72" xfId="0" applyFont="1" applyFill="1" applyBorder="1" applyAlignment="1">
      <alignment horizontal="center" vertical="center"/>
    </xf>
    <xf numFmtId="3" fontId="0" fillId="0" borderId="73" xfId="0" applyNumberFormat="1" applyFont="1" applyBorder="1" applyAlignment="1">
      <alignment horizontal="right"/>
    </xf>
    <xf numFmtId="3" fontId="0" fillId="0" borderId="74" xfId="0" applyNumberFormat="1" applyFont="1" applyBorder="1" applyAlignment="1">
      <alignment horizontal="right"/>
    </xf>
    <xf numFmtId="3" fontId="0" fillId="0" borderId="75" xfId="0" applyNumberFormat="1" applyFont="1" applyBorder="1" applyAlignment="1">
      <alignment horizontal="right"/>
    </xf>
    <xf numFmtId="3" fontId="14" fillId="0" borderId="76" xfId="0" applyNumberFormat="1" applyFont="1" applyBorder="1" applyAlignment="1">
      <alignment horizontal="right"/>
    </xf>
    <xf numFmtId="3" fontId="0" fillId="0" borderId="77" xfId="0" applyNumberFormat="1" applyBorder="1" applyAlignment="1">
      <alignment/>
    </xf>
    <xf numFmtId="3" fontId="14" fillId="0" borderId="78" xfId="0" applyNumberFormat="1" applyFont="1" applyBorder="1" applyAlignment="1">
      <alignment horizontal="right"/>
    </xf>
    <xf numFmtId="3" fontId="0" fillId="0" borderId="78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3" fontId="0" fillId="0" borderId="76" xfId="0" applyNumberFormat="1" applyFont="1" applyBorder="1" applyAlignment="1">
      <alignment horizontal="right"/>
    </xf>
    <xf numFmtId="3" fontId="14" fillId="0" borderId="74" xfId="0" applyNumberFormat="1" applyFont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13" fillId="9" borderId="66" xfId="0" applyFont="1" applyFill="1" applyBorder="1" applyAlignment="1">
      <alignment horizontal="center" vertical="center" wrapText="1"/>
    </xf>
    <xf numFmtId="0" fontId="13" fillId="9" borderId="49" xfId="0" applyFont="1" applyFill="1" applyBorder="1" applyAlignment="1">
      <alignment horizontal="center" vertical="center" wrapText="1"/>
    </xf>
    <xf numFmtId="0" fontId="13" fillId="14" borderId="49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0" fontId="0" fillId="0" borderId="49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4" borderId="80" xfId="0" applyNumberFormat="1" applyFont="1" applyFill="1" applyBorder="1" applyAlignment="1">
      <alignment/>
    </xf>
    <xf numFmtId="3" fontId="0" fillId="0" borderId="81" xfId="0" applyNumberFormat="1" applyFont="1" applyBorder="1" applyAlignment="1">
      <alignment horizontal="right"/>
    </xf>
    <xf numFmtId="0" fontId="2" fillId="0" borderId="18" xfId="36" applyFill="1" applyBorder="1" applyAlignment="1" applyProtection="1">
      <alignment/>
      <protection/>
    </xf>
    <xf numFmtId="0" fontId="6" fillId="15" borderId="82" xfId="0" applyFont="1" applyFill="1" applyBorder="1" applyAlignment="1">
      <alignment vertical="center"/>
    </xf>
    <xf numFmtId="0" fontId="4" fillId="15" borderId="83" xfId="0" applyFont="1" applyFill="1" applyBorder="1" applyAlignment="1">
      <alignment horizontal="center" vertical="center" wrapText="1"/>
    </xf>
    <xf numFmtId="0" fontId="4" fillId="15" borderId="83" xfId="0" applyFont="1" applyFill="1" applyBorder="1" applyAlignment="1">
      <alignment vertical="center"/>
    </xf>
    <xf numFmtId="0" fontId="4" fillId="3" borderId="83" xfId="0" applyFont="1" applyFill="1" applyBorder="1" applyAlignment="1">
      <alignment horizontal="center" vertical="center" wrapText="1"/>
    </xf>
    <xf numFmtId="0" fontId="4" fillId="15" borderId="84" xfId="0" applyFont="1" applyFill="1" applyBorder="1" applyAlignment="1">
      <alignment horizontal="center" vertical="center"/>
    </xf>
    <xf numFmtId="0" fontId="6" fillId="0" borderId="85" xfId="0" applyFont="1" applyBorder="1" applyAlignment="1">
      <alignment/>
    </xf>
    <xf numFmtId="3" fontId="0" fillId="0" borderId="19" xfId="0" applyNumberFormat="1" applyFont="1" applyFill="1" applyBorder="1" applyAlignment="1">
      <alignment horizontal="center"/>
    </xf>
    <xf numFmtId="3" fontId="0" fillId="3" borderId="19" xfId="0" applyNumberFormat="1" applyFont="1" applyFill="1" applyBorder="1" applyAlignment="1">
      <alignment horizontal="center"/>
    </xf>
    <xf numFmtId="2" fontId="0" fillId="0" borderId="86" xfId="0" applyNumberFormat="1" applyFont="1" applyFill="1" applyBorder="1" applyAlignment="1">
      <alignment horizontal="center"/>
    </xf>
    <xf numFmtId="0" fontId="8" fillId="0" borderId="87" xfId="0" applyFont="1" applyBorder="1" applyAlignment="1">
      <alignment vertical="center"/>
    </xf>
    <xf numFmtId="3" fontId="8" fillId="0" borderId="88" xfId="0" applyNumberFormat="1" applyFont="1" applyFill="1" applyBorder="1" applyAlignment="1">
      <alignment horizontal="center" vertical="center"/>
    </xf>
    <xf numFmtId="3" fontId="8" fillId="3" borderId="88" xfId="0" applyNumberFormat="1" applyFont="1" applyFill="1" applyBorder="1" applyAlignment="1">
      <alignment horizontal="center" vertical="center"/>
    </xf>
    <xf numFmtId="2" fontId="8" fillId="0" borderId="89" xfId="0" applyNumberFormat="1" applyFont="1" applyFill="1" applyBorder="1" applyAlignment="1">
      <alignment horizontal="center" vertical="center"/>
    </xf>
    <xf numFmtId="3" fontId="14" fillId="0" borderId="90" xfId="0" applyNumberFormat="1" applyFont="1" applyBorder="1" applyAlignment="1">
      <alignment/>
    </xf>
    <xf numFmtId="3" fontId="14" fillId="0" borderId="91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3" fontId="0" fillId="9" borderId="19" xfId="0" applyNumberFormat="1" applyFont="1" applyFill="1" applyBorder="1" applyAlignment="1">
      <alignment horizontal="center"/>
    </xf>
    <xf numFmtId="4" fontId="5" fillId="0" borderId="92" xfId="0" applyNumberFormat="1" applyFont="1" applyFill="1" applyBorder="1" applyAlignment="1">
      <alignment/>
    </xf>
    <xf numFmtId="0" fontId="4" fillId="18" borderId="59" xfId="0" applyFont="1" applyFill="1" applyBorder="1" applyAlignment="1">
      <alignment horizontal="center" textRotation="90" wrapText="1"/>
    </xf>
    <xf numFmtId="0" fontId="16" fillId="15" borderId="0" xfId="0" applyFont="1" applyFill="1" applyBorder="1" applyAlignment="1">
      <alignment horizontal="center"/>
    </xf>
    <xf numFmtId="0" fontId="11" fillId="15" borderId="14" xfId="0" applyFont="1" applyFill="1" applyBorder="1" applyAlignment="1">
      <alignment horizontal="left"/>
    </xf>
    <xf numFmtId="0" fontId="7" fillId="15" borderId="40" xfId="0" applyFont="1" applyFill="1" applyBorder="1" applyAlignment="1">
      <alignment horizontal="center"/>
    </xf>
    <xf numFmtId="0" fontId="7" fillId="15" borderId="93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15" fillId="15" borderId="13" xfId="0" applyFont="1" applyFill="1" applyBorder="1" applyAlignment="1">
      <alignment horizontal="center"/>
    </xf>
    <xf numFmtId="0" fontId="15" fillId="15" borderId="0" xfId="0" applyFont="1" applyFill="1" applyBorder="1" applyAlignment="1">
      <alignment horizontal="center"/>
    </xf>
    <xf numFmtId="0" fontId="15" fillId="15" borderId="14" xfId="0" applyFont="1" applyFill="1" applyBorder="1" applyAlignment="1">
      <alignment horizontal="center"/>
    </xf>
    <xf numFmtId="0" fontId="16" fillId="15" borderId="13" xfId="0" applyFont="1" applyFill="1" applyBorder="1" applyAlignment="1">
      <alignment horizontal="center"/>
    </xf>
    <xf numFmtId="3" fontId="14" fillId="0" borderId="94" xfId="0" applyNumberFormat="1" applyFont="1" applyBorder="1" applyAlignment="1">
      <alignment/>
    </xf>
    <xf numFmtId="3" fontId="0" fillId="0" borderId="95" xfId="0" applyNumberFormat="1" applyFont="1" applyBorder="1" applyAlignment="1">
      <alignment horizontal="right"/>
    </xf>
    <xf numFmtId="3" fontId="14" fillId="0" borderId="96" xfId="0" applyNumberFormat="1" applyFont="1" applyBorder="1" applyAlignment="1">
      <alignment/>
    </xf>
    <xf numFmtId="3" fontId="0" fillId="0" borderId="97" xfId="0" applyNumberFormat="1" applyFont="1" applyBorder="1" applyAlignment="1">
      <alignment horizontal="right"/>
    </xf>
    <xf numFmtId="4" fontId="5" fillId="0" borderId="23" xfId="0" applyNumberFormat="1" applyFont="1" applyFill="1" applyBorder="1" applyAlignment="1">
      <alignment/>
    </xf>
    <xf numFmtId="4" fontId="5" fillId="0" borderId="98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5" fillId="0" borderId="99" xfId="0" applyNumberFormat="1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0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15" borderId="13" xfId="0" applyFont="1" applyFill="1" applyBorder="1" applyAlignment="1">
      <alignment horizontal="center" vertical="center"/>
    </xf>
    <xf numFmtId="0" fontId="11" fillId="15" borderId="0" xfId="0" applyFont="1" applyFill="1" applyBorder="1" applyAlignment="1">
      <alignment horizontal="center" vertical="center"/>
    </xf>
    <xf numFmtId="0" fontId="11" fillId="15" borderId="14" xfId="0" applyFont="1" applyFill="1" applyBorder="1" applyAlignment="1">
      <alignment horizontal="center" vertical="center"/>
    </xf>
    <xf numFmtId="0" fontId="11" fillId="15" borderId="13" xfId="0" applyFont="1" applyFill="1" applyBorder="1" applyAlignment="1">
      <alignment horizontal="center"/>
    </xf>
    <xf numFmtId="0" fontId="11" fillId="15" borderId="0" xfId="0" applyFont="1" applyFill="1" applyBorder="1" applyAlignment="1">
      <alignment horizontal="center"/>
    </xf>
    <xf numFmtId="0" fontId="11" fillId="15" borderId="14" xfId="0" applyFont="1" applyFill="1" applyBorder="1" applyAlignment="1">
      <alignment horizontal="center"/>
    </xf>
    <xf numFmtId="49" fontId="15" fillId="15" borderId="13" xfId="0" applyNumberFormat="1" applyFont="1" applyFill="1" applyBorder="1" applyAlignment="1">
      <alignment horizontal="center"/>
    </xf>
    <xf numFmtId="49" fontId="15" fillId="15" borderId="0" xfId="0" applyNumberFormat="1" applyFont="1" applyFill="1" applyBorder="1" applyAlignment="1">
      <alignment horizontal="center"/>
    </xf>
    <xf numFmtId="49" fontId="15" fillId="15" borderId="14" xfId="0" applyNumberFormat="1" applyFont="1" applyFill="1" applyBorder="1" applyAlignment="1">
      <alignment horizontal="center"/>
    </xf>
    <xf numFmtId="0" fontId="7" fillId="15" borderId="13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/>
    </xf>
    <xf numFmtId="0" fontId="7" fillId="15" borderId="13" xfId="0" applyFont="1" applyFill="1" applyBorder="1" applyAlignment="1">
      <alignment horizontal="left"/>
    </xf>
    <xf numFmtId="0" fontId="7" fillId="15" borderId="0" xfId="0" applyFont="1" applyFill="1" applyBorder="1" applyAlignment="1">
      <alignment horizontal="left"/>
    </xf>
    <xf numFmtId="0" fontId="7" fillId="15" borderId="14" xfId="0" applyFont="1" applyFill="1" applyBorder="1" applyAlignment="1">
      <alignment horizontal="left"/>
    </xf>
    <xf numFmtId="0" fontId="11" fillId="15" borderId="13" xfId="0" applyFont="1" applyFill="1" applyBorder="1" applyAlignment="1">
      <alignment horizontal="left"/>
    </xf>
    <xf numFmtId="0" fontId="11" fillId="15" borderId="0" xfId="0" applyFont="1" applyFill="1" applyBorder="1" applyAlignment="1">
      <alignment horizontal="left"/>
    </xf>
    <xf numFmtId="0" fontId="16" fillId="15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9" borderId="66" xfId="0" applyFont="1" applyFill="1" applyBorder="1" applyAlignment="1">
      <alignment horizontal="center" vertical="center" wrapText="1"/>
    </xf>
    <xf numFmtId="0" fontId="13" fillId="9" borderId="49" xfId="0" applyFont="1" applyFill="1" applyBorder="1" applyAlignment="1">
      <alignment horizontal="center" vertical="center" wrapText="1"/>
    </xf>
    <xf numFmtId="0" fontId="13" fillId="9" borderId="72" xfId="0" applyFont="1" applyFill="1" applyBorder="1" applyAlignment="1">
      <alignment horizontal="center" vertical="center"/>
    </xf>
    <xf numFmtId="0" fontId="13" fillId="9" borderId="10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8" fillId="4" borderId="103" xfId="0" applyFont="1" applyFill="1" applyBorder="1" applyAlignment="1">
      <alignment horizontal="center" vertical="center"/>
    </xf>
    <xf numFmtId="0" fontId="8" fillId="4" borderId="104" xfId="0" applyFont="1" applyFill="1" applyBorder="1" applyAlignment="1">
      <alignment horizontal="center" vertical="center"/>
    </xf>
    <xf numFmtId="0" fontId="8" fillId="4" borderId="105" xfId="0" applyFont="1" applyFill="1" applyBorder="1" applyAlignment="1">
      <alignment horizontal="center" vertical="center"/>
    </xf>
    <xf numFmtId="0" fontId="8" fillId="4" borderId="106" xfId="0" applyFont="1" applyFill="1" applyBorder="1" applyAlignment="1">
      <alignment horizontal="center" vertical="center"/>
    </xf>
    <xf numFmtId="0" fontId="13" fillId="9" borderId="107" xfId="0" applyFont="1" applyFill="1" applyBorder="1" applyAlignment="1">
      <alignment horizontal="center" vertical="center"/>
    </xf>
    <xf numFmtId="0" fontId="13" fillId="9" borderId="108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13" fillId="14" borderId="107" xfId="0" applyFont="1" applyFill="1" applyBorder="1" applyAlignment="1">
      <alignment horizontal="center" vertical="center"/>
    </xf>
    <xf numFmtId="0" fontId="8" fillId="9" borderId="60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13" fillId="14" borderId="66" xfId="0" applyFont="1" applyFill="1" applyBorder="1" applyAlignment="1">
      <alignment horizontal="center" vertical="center" wrapText="1"/>
    </xf>
    <xf numFmtId="0" fontId="13" fillId="14" borderId="49" xfId="0" applyFont="1" applyFill="1" applyBorder="1" applyAlignment="1">
      <alignment horizontal="center" vertical="center" wrapText="1"/>
    </xf>
    <xf numFmtId="0" fontId="13" fillId="14" borderId="72" xfId="0" applyFont="1" applyFill="1" applyBorder="1" applyAlignment="1">
      <alignment horizontal="center" vertical="center"/>
    </xf>
    <xf numFmtId="0" fontId="13" fillId="14" borderId="101" xfId="0" applyFont="1" applyFill="1" applyBorder="1" applyAlignment="1">
      <alignment horizontal="center" vertical="center"/>
    </xf>
    <xf numFmtId="0" fontId="8" fillId="5" borderId="64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/>
    </xf>
    <xf numFmtId="0" fontId="8" fillId="5" borderId="109" xfId="0" applyFont="1" applyFill="1" applyBorder="1" applyAlignment="1">
      <alignment horizontal="center" vertical="center"/>
    </xf>
    <xf numFmtId="0" fontId="8" fillId="5" borderId="105" xfId="0" applyFont="1" applyFill="1" applyBorder="1" applyAlignment="1">
      <alignment horizontal="center" vertical="center"/>
    </xf>
    <xf numFmtId="0" fontId="8" fillId="5" borderId="106" xfId="0" applyFont="1" applyFill="1" applyBorder="1" applyAlignment="1">
      <alignment horizontal="center" vertical="center"/>
    </xf>
    <xf numFmtId="0" fontId="8" fillId="14" borderId="60" xfId="0" applyFont="1" applyFill="1" applyBorder="1" applyAlignment="1">
      <alignment horizontal="center" vertical="center"/>
    </xf>
    <xf numFmtId="0" fontId="8" fillId="14" borderId="30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109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zoomScalePageLayoutView="0" workbookViewId="0" topLeftCell="A1">
      <selection activeCell="A26" sqref="A26:Q26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s="5" customFormat="1" ht="18">
      <c r="A2" s="205" t="s">
        <v>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s="5" customFormat="1" ht="18">
      <c r="A3" s="205" t="s">
        <v>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17" s="5" customFormat="1" ht="18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</row>
    <row r="5" spans="1:17" s="5" customFormat="1" ht="18.75">
      <c r="A5" s="207" t="s">
        <v>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s="5" customFormat="1" ht="18.75" thickBot="1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1:17" s="5" customFormat="1" ht="18">
      <c r="A7" s="167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8"/>
    </row>
    <row r="10" spans="1:17" s="5" customFormat="1" ht="45">
      <c r="A10" s="170" t="s">
        <v>7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2"/>
    </row>
    <row r="11" spans="1:17" s="5" customFormat="1" ht="45">
      <c r="A11" s="170" t="s">
        <v>8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2"/>
    </row>
    <row r="12" spans="1:17" s="5" customFormat="1" ht="45">
      <c r="A12" s="170" t="s">
        <v>9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2"/>
    </row>
    <row r="13" spans="1:17" s="5" customFormat="1" ht="30">
      <c r="A13" s="173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204"/>
    </row>
    <row r="14" spans="1:17" s="5" customFormat="1" ht="45">
      <c r="A14" s="193" t="s">
        <v>89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</row>
    <row r="15" spans="1:17" s="5" customFormat="1" ht="18">
      <c r="A15" s="196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8"/>
    </row>
    <row r="16" spans="1:17" s="5" customFormat="1" ht="18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1"/>
    </row>
    <row r="17" spans="1:17" s="5" customFormat="1" ht="18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1"/>
    </row>
    <row r="18" spans="1:17" s="5" customFormat="1" ht="20.25">
      <c r="A18" s="187" t="s">
        <v>10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9"/>
    </row>
    <row r="19" spans="1:17" s="5" customFormat="1" ht="20.2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</row>
    <row r="20" spans="1:17" s="5" customFormat="1" ht="20.25">
      <c r="A20" s="190" t="s">
        <v>90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2"/>
    </row>
    <row r="21" spans="1:17" s="5" customFormat="1" ht="20.25">
      <c r="A21" s="187" t="s">
        <v>76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9"/>
    </row>
    <row r="22" spans="1:17" s="5" customFormat="1" ht="20.25">
      <c r="A22" s="187" t="s">
        <v>151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9"/>
    </row>
    <row r="23" spans="1:17" s="5" customFormat="1" ht="20.25">
      <c r="A23" s="187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9"/>
    </row>
    <row r="24" spans="1:17" s="5" customFormat="1" ht="20.25">
      <c r="A24" s="202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166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sheetProtection/>
  <mergeCells count="23">
    <mergeCell ref="A12:Q12"/>
    <mergeCell ref="A13:Q13"/>
    <mergeCell ref="A1:Q1"/>
    <mergeCell ref="A2:Q2"/>
    <mergeCell ref="A3:Q3"/>
    <mergeCell ref="A4:Q4"/>
    <mergeCell ref="A5:Q5"/>
    <mergeCell ref="A6:Q6"/>
    <mergeCell ref="A7:Q7"/>
    <mergeCell ref="A9:Q9"/>
    <mergeCell ref="A10:Q10"/>
    <mergeCell ref="A11:Q11"/>
    <mergeCell ref="A14:Q14"/>
    <mergeCell ref="A15:Q15"/>
    <mergeCell ref="A16:Q16"/>
    <mergeCell ref="A17:Q17"/>
    <mergeCell ref="A26:Q26"/>
    <mergeCell ref="A18:Q18"/>
    <mergeCell ref="A20:Q20"/>
    <mergeCell ref="A21:Q21"/>
    <mergeCell ref="A22:Q22"/>
    <mergeCell ref="A23:Q23"/>
    <mergeCell ref="A24:Q24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C65" sqref="C65"/>
    </sheetView>
  </sheetViews>
  <sheetFormatPr defaultColWidth="9.140625" defaultRowHeight="12.75"/>
  <cols>
    <col min="1" max="1" width="21.57421875" style="0" customWidth="1"/>
    <col min="2" max="2" width="12.7109375" style="0" customWidth="1"/>
    <col min="3" max="3" width="12.28125" style="0" customWidth="1"/>
    <col min="4" max="4" width="14.28125" style="0" customWidth="1"/>
    <col min="5" max="5" width="12.8515625" style="102" customWidth="1"/>
    <col min="6" max="6" width="13.421875" style="0" customWidth="1"/>
    <col min="7" max="7" width="16.00390625" style="0" customWidth="1"/>
    <col min="8" max="8" width="11.28125" style="0" customWidth="1"/>
  </cols>
  <sheetData>
    <row r="1" spans="1:2" ht="12.75">
      <c r="A1" s="57" t="s">
        <v>89</v>
      </c>
      <c r="B1" s="57"/>
    </row>
    <row r="3" ht="13.5" thickBot="1"/>
    <row r="4" spans="1:8" ht="27.75" customHeight="1" thickBot="1" thickTop="1">
      <c r="A4" s="112" t="s">
        <v>20</v>
      </c>
      <c r="B4" s="119" t="s">
        <v>77</v>
      </c>
      <c r="C4" s="119" t="s">
        <v>21</v>
      </c>
      <c r="D4" s="113" t="s">
        <v>60</v>
      </c>
      <c r="E4" s="110" t="s">
        <v>79</v>
      </c>
      <c r="F4" s="99" t="s">
        <v>24</v>
      </c>
      <c r="G4" s="97" t="s">
        <v>22</v>
      </c>
      <c r="H4" s="98" t="s">
        <v>23</v>
      </c>
    </row>
    <row r="5" spans="1:13" ht="14.25" thickBot="1" thickTop="1">
      <c r="A5" s="81" t="s">
        <v>25</v>
      </c>
      <c r="B5" s="81">
        <v>17593</v>
      </c>
      <c r="C5" s="120">
        <f>(B5-D5)</f>
        <v>17591</v>
      </c>
      <c r="D5" s="114">
        <v>2</v>
      </c>
      <c r="E5" s="36">
        <v>2</v>
      </c>
      <c r="F5" s="77">
        <v>3035</v>
      </c>
      <c r="G5" s="70">
        <v>597</v>
      </c>
      <c r="H5" s="37">
        <v>3115</v>
      </c>
      <c r="M5" s="32"/>
    </row>
    <row r="6" spans="1:13" ht="13.5" thickBot="1">
      <c r="A6" s="79" t="s">
        <v>28</v>
      </c>
      <c r="B6" s="79">
        <v>8750</v>
      </c>
      <c r="C6" s="121">
        <f aca="true" t="shared" si="0" ref="C6:C17">(B6-D6)</f>
        <v>3598</v>
      </c>
      <c r="D6" s="115">
        <v>5152</v>
      </c>
      <c r="E6" s="31">
        <v>4024</v>
      </c>
      <c r="F6" s="44">
        <v>1265</v>
      </c>
      <c r="G6" s="71">
        <v>4125</v>
      </c>
      <c r="H6" s="33">
        <v>6322</v>
      </c>
      <c r="I6" s="100"/>
      <c r="J6" s="32"/>
      <c r="K6" s="107"/>
      <c r="M6" s="32"/>
    </row>
    <row r="7" spans="1:13" ht="13.5" thickBot="1">
      <c r="A7" s="79" t="s">
        <v>26</v>
      </c>
      <c r="B7" s="79">
        <v>3477</v>
      </c>
      <c r="C7" s="121">
        <f t="shared" si="0"/>
        <v>2275</v>
      </c>
      <c r="D7" s="115">
        <v>1202</v>
      </c>
      <c r="E7" s="31">
        <v>971</v>
      </c>
      <c r="F7" s="44">
        <v>510</v>
      </c>
      <c r="G7" s="71">
        <v>1363</v>
      </c>
      <c r="H7" s="33">
        <v>3462</v>
      </c>
      <c r="I7" s="100"/>
      <c r="J7" s="32"/>
      <c r="K7" s="107"/>
      <c r="M7" s="32"/>
    </row>
    <row r="8" spans="1:13" ht="13.5" thickBot="1">
      <c r="A8" s="79" t="s">
        <v>27</v>
      </c>
      <c r="B8" s="79">
        <v>3493</v>
      </c>
      <c r="C8" s="121">
        <f t="shared" si="0"/>
        <v>1163</v>
      </c>
      <c r="D8" s="115">
        <v>2330</v>
      </c>
      <c r="E8" s="31">
        <v>1135</v>
      </c>
      <c r="F8" s="44">
        <v>316</v>
      </c>
      <c r="G8" s="71">
        <v>820</v>
      </c>
      <c r="H8" s="33">
        <v>4721</v>
      </c>
      <c r="I8" s="100"/>
      <c r="J8" s="32"/>
      <c r="K8" s="107"/>
      <c r="M8" s="32"/>
    </row>
    <row r="9" spans="1:13" ht="13.5" thickBot="1">
      <c r="A9" s="79" t="s">
        <v>52</v>
      </c>
      <c r="B9" s="79">
        <v>682</v>
      </c>
      <c r="C9" s="121">
        <f t="shared" si="0"/>
        <v>682</v>
      </c>
      <c r="D9" s="115"/>
      <c r="E9" s="31"/>
      <c r="F9" s="44">
        <v>159</v>
      </c>
      <c r="G9" s="71">
        <v>783</v>
      </c>
      <c r="H9" s="33">
        <v>341</v>
      </c>
      <c r="I9" s="100"/>
      <c r="J9" s="32"/>
      <c r="K9" s="107"/>
      <c r="M9" s="32"/>
    </row>
    <row r="10" spans="1:13" ht="13.5" thickBot="1">
      <c r="A10" s="79" t="s">
        <v>75</v>
      </c>
      <c r="B10" s="79">
        <v>229</v>
      </c>
      <c r="C10" s="121">
        <f t="shared" si="0"/>
        <v>229</v>
      </c>
      <c r="D10" s="115"/>
      <c r="E10" s="31"/>
      <c r="F10" s="78">
        <v>23</v>
      </c>
      <c r="G10" s="71">
        <v>24</v>
      </c>
      <c r="H10" s="33">
        <v>216</v>
      </c>
      <c r="J10" s="32"/>
      <c r="K10" s="107"/>
      <c r="M10" s="32"/>
    </row>
    <row r="11" spans="1:13" ht="13.5" thickBot="1">
      <c r="A11" s="79" t="s">
        <v>31</v>
      </c>
      <c r="B11" s="79">
        <v>1201</v>
      </c>
      <c r="C11" s="122">
        <f t="shared" si="0"/>
        <v>2</v>
      </c>
      <c r="D11" s="116">
        <v>1199</v>
      </c>
      <c r="E11" s="111">
        <v>1059</v>
      </c>
      <c r="F11" s="44">
        <v>58</v>
      </c>
      <c r="G11" s="71">
        <v>6</v>
      </c>
      <c r="H11" s="33">
        <v>592</v>
      </c>
      <c r="J11" s="32"/>
      <c r="K11" s="107"/>
      <c r="M11" s="32"/>
    </row>
    <row r="12" spans="1:13" ht="13.5" thickBot="1">
      <c r="A12" s="79" t="s">
        <v>34</v>
      </c>
      <c r="B12" s="79">
        <v>452</v>
      </c>
      <c r="C12" s="122">
        <f t="shared" si="0"/>
        <v>96</v>
      </c>
      <c r="D12" s="117">
        <v>356</v>
      </c>
      <c r="E12" s="111">
        <v>321</v>
      </c>
      <c r="F12" s="44">
        <v>36</v>
      </c>
      <c r="G12" s="71">
        <v>48</v>
      </c>
      <c r="H12" s="33">
        <v>157</v>
      </c>
      <c r="I12" s="100"/>
      <c r="J12" s="32"/>
      <c r="K12" s="107"/>
      <c r="M12" s="32"/>
    </row>
    <row r="13" spans="1:13" ht="13.5" thickBot="1">
      <c r="A13" s="79" t="s">
        <v>35</v>
      </c>
      <c r="B13" s="79">
        <v>47</v>
      </c>
      <c r="C13" s="121">
        <f t="shared" si="0"/>
        <v>46</v>
      </c>
      <c r="D13" s="115">
        <v>1</v>
      </c>
      <c r="E13" s="31"/>
      <c r="F13" s="44">
        <v>4</v>
      </c>
      <c r="G13" s="71">
        <v>105</v>
      </c>
      <c r="H13" s="33">
        <v>28</v>
      </c>
      <c r="I13" s="100"/>
      <c r="J13" s="32"/>
      <c r="K13" s="107"/>
      <c r="M13" s="32"/>
    </row>
    <row r="14" spans="1:13" ht="13.5" thickBot="1">
      <c r="A14" s="79" t="s">
        <v>33</v>
      </c>
      <c r="B14" s="79">
        <v>1015</v>
      </c>
      <c r="C14" s="121">
        <f t="shared" si="0"/>
        <v>1</v>
      </c>
      <c r="D14" s="115">
        <v>1014</v>
      </c>
      <c r="E14" s="31">
        <v>808</v>
      </c>
      <c r="F14" s="44">
        <v>24</v>
      </c>
      <c r="G14" s="71">
        <v>81</v>
      </c>
      <c r="H14" s="33">
        <v>380</v>
      </c>
      <c r="I14" s="100"/>
      <c r="J14" s="32"/>
      <c r="K14" s="107"/>
      <c r="M14" s="32"/>
    </row>
    <row r="15" spans="1:13" ht="13.5" thickBot="1">
      <c r="A15" s="79" t="s">
        <v>91</v>
      </c>
      <c r="B15" s="79">
        <v>1408</v>
      </c>
      <c r="C15" s="121">
        <f t="shared" si="0"/>
        <v>0</v>
      </c>
      <c r="D15" s="115">
        <v>1408</v>
      </c>
      <c r="E15" s="31">
        <v>1221</v>
      </c>
      <c r="F15" s="44">
        <v>93</v>
      </c>
      <c r="G15" s="71">
        <v>194</v>
      </c>
      <c r="H15" s="33">
        <v>405</v>
      </c>
      <c r="I15" s="100"/>
      <c r="J15" s="32"/>
      <c r="K15" s="107"/>
      <c r="M15" s="32"/>
    </row>
    <row r="16" spans="1:13" ht="13.5" thickBot="1">
      <c r="A16" s="79" t="s">
        <v>29</v>
      </c>
      <c r="B16" s="79">
        <v>2409</v>
      </c>
      <c r="C16" s="121">
        <f>(B16-D16)</f>
        <v>1260</v>
      </c>
      <c r="D16" s="115">
        <v>1149</v>
      </c>
      <c r="E16" s="31">
        <v>1021</v>
      </c>
      <c r="F16" s="44">
        <v>272</v>
      </c>
      <c r="G16" s="71">
        <v>176</v>
      </c>
      <c r="H16" s="33">
        <v>750</v>
      </c>
      <c r="I16" s="100"/>
      <c r="J16" s="32"/>
      <c r="K16" s="107"/>
      <c r="M16" s="32"/>
    </row>
    <row r="17" spans="1:13" ht="13.5" thickBot="1">
      <c r="A17" s="48" t="s">
        <v>30</v>
      </c>
      <c r="B17" s="48">
        <v>886</v>
      </c>
      <c r="C17" s="122">
        <f t="shared" si="0"/>
        <v>4</v>
      </c>
      <c r="D17" s="115">
        <v>882</v>
      </c>
      <c r="E17" s="51">
        <v>805</v>
      </c>
      <c r="F17" s="47">
        <v>57</v>
      </c>
      <c r="G17" s="71">
        <v>37</v>
      </c>
      <c r="H17" s="33">
        <v>246</v>
      </c>
      <c r="I17" s="101"/>
      <c r="J17" s="32"/>
      <c r="K17" s="107"/>
      <c r="M17" s="32"/>
    </row>
    <row r="18" spans="1:11" ht="15.75" thickBot="1">
      <c r="A18" s="82" t="s">
        <v>36</v>
      </c>
      <c r="B18" s="123">
        <f>SUM(B5:B17)</f>
        <v>41642</v>
      </c>
      <c r="C18" s="123">
        <f aca="true" t="shared" si="1" ref="C18:H18">SUM(C5:C17)</f>
        <v>26947</v>
      </c>
      <c r="D18" s="118">
        <f t="shared" si="1"/>
        <v>14695</v>
      </c>
      <c r="E18" s="89">
        <f t="shared" si="1"/>
        <v>11367</v>
      </c>
      <c r="F18" s="90">
        <f t="shared" si="1"/>
        <v>5852</v>
      </c>
      <c r="G18" s="89">
        <f t="shared" si="1"/>
        <v>8359</v>
      </c>
      <c r="H18" s="39">
        <f t="shared" si="1"/>
        <v>20735</v>
      </c>
      <c r="K18" s="107"/>
    </row>
    <row r="19" spans="1:11" ht="16.5" thickBot="1" thickTop="1">
      <c r="A19" s="45"/>
      <c r="B19" s="46"/>
      <c r="C19" s="46"/>
      <c r="D19" s="46"/>
      <c r="E19" s="46"/>
      <c r="F19" s="46"/>
      <c r="G19" s="46"/>
      <c r="H19" s="46"/>
      <c r="K19" s="107"/>
    </row>
    <row r="20" spans="1:11" ht="12" customHeight="1" thickTop="1">
      <c r="A20" s="225" t="s">
        <v>92</v>
      </c>
      <c r="B20" s="112"/>
      <c r="C20" s="227" t="s">
        <v>21</v>
      </c>
      <c r="D20" s="222" t="s">
        <v>60</v>
      </c>
      <c r="E20" s="229" t="s">
        <v>61</v>
      </c>
      <c r="F20" s="232" t="s">
        <v>24</v>
      </c>
      <c r="G20" s="230" t="s">
        <v>22</v>
      </c>
      <c r="H20" s="234" t="s">
        <v>48</v>
      </c>
      <c r="K20" s="107"/>
    </row>
    <row r="21" spans="1:11" ht="15.75" customHeight="1" thickBot="1">
      <c r="A21" s="226"/>
      <c r="B21" s="133"/>
      <c r="C21" s="228"/>
      <c r="D21" s="221"/>
      <c r="E21" s="214"/>
      <c r="F21" s="233"/>
      <c r="G21" s="231"/>
      <c r="H21" s="235"/>
      <c r="K21" s="107"/>
    </row>
    <row r="22" spans="1:11" ht="14.25" thickBot="1" thickTop="1">
      <c r="A22" s="83" t="s">
        <v>93</v>
      </c>
      <c r="B22" s="83">
        <v>192</v>
      </c>
      <c r="C22" s="138">
        <f>(B22-D22)</f>
        <v>192</v>
      </c>
      <c r="D22" s="124"/>
      <c r="E22" s="85"/>
      <c r="F22" s="84">
        <v>19</v>
      </c>
      <c r="G22" s="56"/>
      <c r="H22" s="38"/>
      <c r="K22" s="107"/>
    </row>
    <row r="23" spans="6:11" ht="14.25" thickBot="1" thickTop="1">
      <c r="F23" s="49"/>
      <c r="K23" s="107"/>
    </row>
    <row r="24" spans="1:11" ht="12" customHeight="1" thickTop="1">
      <c r="A24" s="225" t="s">
        <v>51</v>
      </c>
      <c r="B24" s="112"/>
      <c r="C24" s="227" t="s">
        <v>21</v>
      </c>
      <c r="D24" s="222" t="s">
        <v>60</v>
      </c>
      <c r="E24" s="229" t="s">
        <v>61</v>
      </c>
      <c r="F24" s="232" t="s">
        <v>24</v>
      </c>
      <c r="G24" s="230" t="s">
        <v>22</v>
      </c>
      <c r="H24" s="234" t="s">
        <v>48</v>
      </c>
      <c r="K24" s="107"/>
    </row>
    <row r="25" spans="1:11" ht="15.75" customHeight="1" thickBot="1">
      <c r="A25" s="226"/>
      <c r="B25" s="133"/>
      <c r="C25" s="228"/>
      <c r="D25" s="221"/>
      <c r="E25" s="214"/>
      <c r="F25" s="233"/>
      <c r="G25" s="231"/>
      <c r="H25" s="235"/>
      <c r="K25" s="107"/>
    </row>
    <row r="26" spans="1:11" ht="14.25" thickBot="1" thickTop="1">
      <c r="A26" s="83" t="s">
        <v>70</v>
      </c>
      <c r="B26" s="83">
        <v>11426</v>
      </c>
      <c r="C26" s="138">
        <f>(B26-D26)</f>
        <v>11403</v>
      </c>
      <c r="D26" s="124">
        <v>23</v>
      </c>
      <c r="E26" s="85"/>
      <c r="F26" s="84">
        <v>2977</v>
      </c>
      <c r="G26" s="56"/>
      <c r="H26" s="38"/>
      <c r="K26" s="107"/>
    </row>
    <row r="27" spans="6:11" ht="14.25" thickBot="1" thickTop="1">
      <c r="F27" s="49"/>
      <c r="K27" s="107"/>
    </row>
    <row r="28" spans="1:11" ht="12" customHeight="1" thickTop="1">
      <c r="A28" s="209" t="s">
        <v>37</v>
      </c>
      <c r="B28" s="131"/>
      <c r="C28" s="211" t="s">
        <v>21</v>
      </c>
      <c r="D28" s="219" t="s">
        <v>60</v>
      </c>
      <c r="E28" s="213" t="s">
        <v>61</v>
      </c>
      <c r="F28" s="217" t="s">
        <v>24</v>
      </c>
      <c r="G28" s="236" t="s">
        <v>22</v>
      </c>
      <c r="H28" s="223" t="s">
        <v>48</v>
      </c>
      <c r="K28" s="107"/>
    </row>
    <row r="29" spans="1:11" ht="13.5" customHeight="1" thickBot="1">
      <c r="A29" s="210"/>
      <c r="B29" s="132"/>
      <c r="C29" s="212"/>
      <c r="D29" s="221"/>
      <c r="E29" s="214"/>
      <c r="F29" s="218"/>
      <c r="G29" s="237"/>
      <c r="H29" s="224"/>
      <c r="K29" s="107"/>
    </row>
    <row r="30" spans="1:13" ht="14.25" thickBot="1" thickTop="1">
      <c r="A30" s="79" t="s">
        <v>13</v>
      </c>
      <c r="B30" s="79">
        <v>2</v>
      </c>
      <c r="C30" s="120">
        <f>(B30-D30)</f>
        <v>2</v>
      </c>
      <c r="D30" s="114"/>
      <c r="E30" s="31"/>
      <c r="F30" s="77">
        <v>3</v>
      </c>
      <c r="G30" s="72">
        <v>4</v>
      </c>
      <c r="H30" s="33"/>
      <c r="J30" s="32"/>
      <c r="K30" s="107"/>
      <c r="M30" s="32"/>
    </row>
    <row r="31" spans="1:13" ht="13.5" thickBot="1">
      <c r="A31" s="79" t="s">
        <v>38</v>
      </c>
      <c r="B31" s="134"/>
      <c r="C31" s="127">
        <f>(B31-D31)</f>
        <v>0</v>
      </c>
      <c r="D31" s="115"/>
      <c r="E31" s="31"/>
      <c r="F31" s="44"/>
      <c r="G31" s="73"/>
      <c r="H31" s="33"/>
      <c r="K31" s="107"/>
      <c r="M31" s="32"/>
    </row>
    <row r="32" spans="1:13" s="102" customFormat="1" ht="13.5" thickBot="1">
      <c r="A32" s="135" t="s">
        <v>78</v>
      </c>
      <c r="B32" s="135">
        <v>463</v>
      </c>
      <c r="C32" s="128">
        <f>(B32-D32)</f>
        <v>463</v>
      </c>
      <c r="D32" s="126"/>
      <c r="E32" s="103"/>
      <c r="F32" s="86">
        <v>122</v>
      </c>
      <c r="G32" s="74"/>
      <c r="H32" s="34"/>
      <c r="I32" s="100"/>
      <c r="K32" s="136"/>
      <c r="M32" s="50"/>
    </row>
    <row r="33" spans="6:11" ht="14.25" thickBot="1" thickTop="1">
      <c r="F33" s="49"/>
      <c r="K33" s="107"/>
    </row>
    <row r="34" spans="1:11" ht="12" customHeight="1" thickTop="1">
      <c r="A34" s="225" t="s">
        <v>39</v>
      </c>
      <c r="B34" s="112"/>
      <c r="C34" s="227" t="s">
        <v>21</v>
      </c>
      <c r="D34" s="222" t="s">
        <v>60</v>
      </c>
      <c r="E34" s="229" t="s">
        <v>61</v>
      </c>
      <c r="F34" s="232" t="s">
        <v>24</v>
      </c>
      <c r="G34" s="230" t="s">
        <v>22</v>
      </c>
      <c r="H34" s="234" t="s">
        <v>23</v>
      </c>
      <c r="K34" s="107"/>
    </row>
    <row r="35" spans="1:11" ht="15.75" customHeight="1" thickBot="1">
      <c r="A35" s="226"/>
      <c r="B35" s="133"/>
      <c r="C35" s="228"/>
      <c r="D35" s="221"/>
      <c r="E35" s="214"/>
      <c r="F35" s="233"/>
      <c r="G35" s="231"/>
      <c r="H35" s="235"/>
      <c r="K35" s="107"/>
    </row>
    <row r="36" spans="1:11" ht="14.25" thickBot="1" thickTop="1">
      <c r="A36" s="79" t="s">
        <v>40</v>
      </c>
      <c r="B36" s="79"/>
      <c r="C36" s="120"/>
      <c r="D36" s="114"/>
      <c r="E36" s="87"/>
      <c r="F36" s="77"/>
      <c r="G36" s="75"/>
      <c r="H36" s="35"/>
      <c r="K36" s="107"/>
    </row>
    <row r="37" spans="1:11" ht="13.5" thickBot="1">
      <c r="A37" s="79" t="s">
        <v>49</v>
      </c>
      <c r="B37" s="79"/>
      <c r="C37" s="121"/>
      <c r="D37" s="115"/>
      <c r="E37" s="88"/>
      <c r="F37" s="44"/>
      <c r="G37" s="76"/>
      <c r="H37" s="35"/>
      <c r="K37" s="107"/>
    </row>
    <row r="38" spans="1:8" ht="13.5" thickBot="1">
      <c r="A38" s="79" t="s">
        <v>50</v>
      </c>
      <c r="B38" s="79"/>
      <c r="C38" s="121"/>
      <c r="D38" s="115"/>
      <c r="E38" s="88"/>
      <c r="F38" s="44"/>
      <c r="G38" s="76"/>
      <c r="H38" s="35">
        <v>291</v>
      </c>
    </row>
    <row r="39" spans="1:8" ht="15.75" thickBot="1">
      <c r="A39" s="80" t="s">
        <v>36</v>
      </c>
      <c r="B39" s="123">
        <f>SUM(B35:B38)</f>
        <v>0</v>
      </c>
      <c r="C39" s="123">
        <f>SUM(C35:C38)</f>
        <v>0</v>
      </c>
      <c r="D39" s="125">
        <v>0</v>
      </c>
      <c r="E39" s="89">
        <f>SUM(E33:E38)</f>
        <v>0</v>
      </c>
      <c r="F39" s="90">
        <f>SUM(F33:F38)</f>
        <v>0</v>
      </c>
      <c r="G39" s="89">
        <f>SUM(G35:G38)</f>
        <v>0</v>
      </c>
      <c r="H39" s="40">
        <f>SUM(H36:H38)</f>
        <v>291</v>
      </c>
    </row>
    <row r="40" spans="1:8" ht="15.75" thickTop="1">
      <c r="A40" s="52"/>
      <c r="B40" s="52"/>
      <c r="C40" s="46"/>
      <c r="D40" s="46"/>
      <c r="E40" s="53"/>
      <c r="F40" s="54"/>
      <c r="G40" s="53"/>
      <c r="H40" s="55"/>
    </row>
    <row r="41" ht="13.5" thickBot="1">
      <c r="F41" s="49"/>
    </row>
    <row r="42" spans="1:8" ht="12" customHeight="1" thickTop="1">
      <c r="A42" s="209" t="s">
        <v>41</v>
      </c>
      <c r="B42" s="131"/>
      <c r="C42" s="211" t="s">
        <v>21</v>
      </c>
      <c r="D42" s="219" t="s">
        <v>60</v>
      </c>
      <c r="E42" s="213" t="s">
        <v>61</v>
      </c>
      <c r="F42" s="217" t="s">
        <v>24</v>
      </c>
      <c r="G42" s="215" t="s">
        <v>22</v>
      </c>
      <c r="H42" s="223" t="s">
        <v>23</v>
      </c>
    </row>
    <row r="43" spans="1:8" ht="15.75" customHeight="1" thickBot="1">
      <c r="A43" s="210"/>
      <c r="B43" s="132"/>
      <c r="C43" s="212"/>
      <c r="D43" s="220"/>
      <c r="E43" s="214"/>
      <c r="F43" s="218"/>
      <c r="G43" s="216"/>
      <c r="H43" s="224"/>
    </row>
    <row r="44" spans="1:13" ht="14.25" thickBot="1" thickTop="1">
      <c r="A44" s="79" t="s">
        <v>44</v>
      </c>
      <c r="B44" s="79">
        <v>19053</v>
      </c>
      <c r="C44" s="121">
        <f aca="true" t="shared" si="2" ref="C44:C56">(B44-D44)</f>
        <v>10253</v>
      </c>
      <c r="D44" s="115">
        <v>8800</v>
      </c>
      <c r="E44" s="31">
        <v>170</v>
      </c>
      <c r="F44" s="78">
        <v>1581</v>
      </c>
      <c r="G44" s="73">
        <v>6851</v>
      </c>
      <c r="H44" s="33"/>
      <c r="I44" s="100"/>
      <c r="J44" s="32"/>
      <c r="M44" s="32"/>
    </row>
    <row r="45" spans="1:13" ht="13.5" thickBot="1">
      <c r="A45" s="79" t="s">
        <v>42</v>
      </c>
      <c r="B45" s="79">
        <v>14344</v>
      </c>
      <c r="C45" s="122">
        <f t="shared" si="2"/>
        <v>9467</v>
      </c>
      <c r="D45" s="117">
        <v>4877</v>
      </c>
      <c r="E45" s="111">
        <v>963</v>
      </c>
      <c r="F45" s="137">
        <v>1489</v>
      </c>
      <c r="G45" s="73">
        <v>4596</v>
      </c>
      <c r="H45" s="33"/>
      <c r="I45" s="100"/>
      <c r="J45" s="32"/>
      <c r="M45" s="32"/>
    </row>
    <row r="46" spans="1:13" ht="13.5" thickBot="1">
      <c r="A46" s="79" t="s">
        <v>43</v>
      </c>
      <c r="B46" s="79">
        <v>4198</v>
      </c>
      <c r="C46" s="121">
        <f t="shared" si="2"/>
        <v>3971</v>
      </c>
      <c r="D46" s="115">
        <v>227</v>
      </c>
      <c r="E46" s="31"/>
      <c r="F46" s="137">
        <v>683</v>
      </c>
      <c r="G46" s="73">
        <v>1268</v>
      </c>
      <c r="H46" s="33"/>
      <c r="J46" s="32"/>
      <c r="M46" s="32"/>
    </row>
    <row r="47" spans="1:13" ht="13.5" thickBot="1">
      <c r="A47" s="79" t="s">
        <v>53</v>
      </c>
      <c r="B47" s="79">
        <v>1407</v>
      </c>
      <c r="C47" s="121">
        <f t="shared" si="2"/>
        <v>1175</v>
      </c>
      <c r="D47" s="115">
        <v>232</v>
      </c>
      <c r="E47" s="31">
        <v>2</v>
      </c>
      <c r="F47" s="78">
        <v>276</v>
      </c>
      <c r="G47" s="73">
        <v>885</v>
      </c>
      <c r="H47" s="33">
        <v>157</v>
      </c>
      <c r="I47" s="100"/>
      <c r="J47" s="32"/>
      <c r="L47" s="100"/>
      <c r="M47" s="32"/>
    </row>
    <row r="48" spans="1:13" ht="13.5" thickBot="1">
      <c r="A48" s="79" t="s">
        <v>32</v>
      </c>
      <c r="B48" s="79">
        <v>483</v>
      </c>
      <c r="C48" s="121">
        <f t="shared" si="2"/>
        <v>250</v>
      </c>
      <c r="D48" s="115">
        <v>233</v>
      </c>
      <c r="E48" s="31">
        <v>225</v>
      </c>
      <c r="F48" s="44">
        <v>49</v>
      </c>
      <c r="G48" s="73">
        <v>1062</v>
      </c>
      <c r="H48" s="33">
        <v>106</v>
      </c>
      <c r="I48" s="100"/>
      <c r="J48" s="32"/>
      <c r="K48" s="100"/>
      <c r="L48" s="100"/>
      <c r="M48" s="32"/>
    </row>
    <row r="49" spans="1:13" ht="13.5" thickBot="1">
      <c r="A49" s="79" t="s">
        <v>56</v>
      </c>
      <c r="B49" s="79"/>
      <c r="C49" s="121">
        <f t="shared" si="2"/>
        <v>0</v>
      </c>
      <c r="D49" s="115"/>
      <c r="E49" s="31"/>
      <c r="F49" s="78"/>
      <c r="G49" s="73">
        <v>307</v>
      </c>
      <c r="H49" s="33"/>
      <c r="J49" s="32"/>
      <c r="M49" s="32"/>
    </row>
    <row r="50" spans="1:13" ht="13.5" thickBot="1">
      <c r="A50" s="79" t="s">
        <v>57</v>
      </c>
      <c r="B50" s="79">
        <v>469</v>
      </c>
      <c r="C50" s="121">
        <f t="shared" si="2"/>
        <v>15</v>
      </c>
      <c r="D50" s="115">
        <v>454</v>
      </c>
      <c r="E50" s="31">
        <v>429</v>
      </c>
      <c r="F50" s="78">
        <v>34</v>
      </c>
      <c r="G50" s="73">
        <v>473</v>
      </c>
      <c r="H50" s="33"/>
      <c r="J50" s="32"/>
      <c r="M50" s="32"/>
    </row>
    <row r="51" spans="1:13" ht="13.5" thickBot="1">
      <c r="A51" s="79" t="s">
        <v>54</v>
      </c>
      <c r="B51" s="79"/>
      <c r="C51" s="121">
        <f t="shared" si="2"/>
        <v>0</v>
      </c>
      <c r="D51" s="115"/>
      <c r="E51" s="31"/>
      <c r="F51" s="78"/>
      <c r="G51" s="73">
        <v>446</v>
      </c>
      <c r="H51" s="33"/>
      <c r="J51" s="32"/>
      <c r="M51" s="32"/>
    </row>
    <row r="52" spans="1:13" ht="13.5" thickBot="1">
      <c r="A52" s="79" t="s">
        <v>55</v>
      </c>
      <c r="B52" s="79"/>
      <c r="C52" s="121">
        <f t="shared" si="2"/>
        <v>0</v>
      </c>
      <c r="D52" s="115"/>
      <c r="E52" s="31"/>
      <c r="F52" s="78"/>
      <c r="G52" s="73">
        <v>4</v>
      </c>
      <c r="H52" s="33"/>
      <c r="J52" s="32"/>
      <c r="M52" s="32"/>
    </row>
    <row r="53" spans="1:13" ht="13.5" thickBot="1">
      <c r="A53" s="79" t="s">
        <v>74</v>
      </c>
      <c r="B53" s="79">
        <v>137</v>
      </c>
      <c r="C53" s="121">
        <f t="shared" si="2"/>
        <v>0</v>
      </c>
      <c r="D53" s="115">
        <v>137</v>
      </c>
      <c r="E53" s="31">
        <v>135</v>
      </c>
      <c r="F53" s="78">
        <v>5</v>
      </c>
      <c r="G53" s="73"/>
      <c r="H53" s="33"/>
      <c r="J53" s="32"/>
      <c r="M53" s="32"/>
    </row>
    <row r="54" spans="1:13" ht="13.5" thickBot="1">
      <c r="A54" s="79" t="s">
        <v>71</v>
      </c>
      <c r="B54" s="79">
        <v>511</v>
      </c>
      <c r="C54" s="121">
        <f t="shared" si="2"/>
        <v>427</v>
      </c>
      <c r="D54" s="115">
        <v>84</v>
      </c>
      <c r="E54" s="31">
        <v>78</v>
      </c>
      <c r="F54" s="78">
        <v>80</v>
      </c>
      <c r="G54" s="73">
        <v>68</v>
      </c>
      <c r="H54" s="33"/>
      <c r="I54" s="100"/>
      <c r="J54" s="32"/>
      <c r="M54" s="32"/>
    </row>
    <row r="55" spans="1:13" ht="13.5" thickBot="1">
      <c r="A55" s="79" t="s">
        <v>72</v>
      </c>
      <c r="B55" s="79"/>
      <c r="C55" s="121">
        <f t="shared" si="2"/>
        <v>0</v>
      </c>
      <c r="D55" s="115"/>
      <c r="E55" s="31"/>
      <c r="F55" s="78"/>
      <c r="G55" s="73"/>
      <c r="H55" s="33"/>
      <c r="M55" s="32"/>
    </row>
    <row r="56" spans="1:13" ht="13.5" thickBot="1">
      <c r="A56" s="79" t="s">
        <v>45</v>
      </c>
      <c r="B56" s="79"/>
      <c r="C56" s="121">
        <f t="shared" si="2"/>
        <v>0</v>
      </c>
      <c r="D56" s="115"/>
      <c r="E56" s="31"/>
      <c r="F56" s="78"/>
      <c r="G56" s="73"/>
      <c r="H56" s="33"/>
      <c r="M56" s="32"/>
    </row>
    <row r="57" spans="1:8" ht="15.75" thickBot="1">
      <c r="A57" s="80" t="s">
        <v>36</v>
      </c>
      <c r="B57" s="123">
        <f aca="true" t="shared" si="3" ref="B57:H57">SUM(B44:B56)</f>
        <v>40602</v>
      </c>
      <c r="C57" s="123">
        <f t="shared" si="3"/>
        <v>25558</v>
      </c>
      <c r="D57" s="125">
        <f t="shared" si="3"/>
        <v>15044</v>
      </c>
      <c r="E57" s="89">
        <f t="shared" si="3"/>
        <v>2002</v>
      </c>
      <c r="F57" s="90">
        <f t="shared" si="3"/>
        <v>4197</v>
      </c>
      <c r="G57" s="89">
        <f t="shared" si="3"/>
        <v>15960</v>
      </c>
      <c r="H57" s="39">
        <f t="shared" si="3"/>
        <v>263</v>
      </c>
    </row>
    <row r="58" spans="3:8" ht="14.25" thickBot="1" thickTop="1">
      <c r="C58" s="32"/>
      <c r="D58" s="32"/>
      <c r="E58" s="50"/>
      <c r="F58" s="32"/>
      <c r="G58" s="32"/>
      <c r="H58" s="50"/>
    </row>
    <row r="59" spans="1:8" ht="14.25" thickBot="1" thickTop="1">
      <c r="A59" s="30"/>
      <c r="B59" s="81"/>
      <c r="C59" s="120"/>
      <c r="D59" s="175"/>
      <c r="E59" s="36"/>
      <c r="F59" s="37"/>
      <c r="G59" s="36"/>
      <c r="H59" s="37"/>
    </row>
    <row r="60" spans="1:8" ht="15.75" thickBot="1">
      <c r="A60" s="91" t="s">
        <v>46</v>
      </c>
      <c r="B60" s="129">
        <f>SUM(B18,B26,B30,B31,B32,B39,B57,B22)</f>
        <v>94327</v>
      </c>
      <c r="C60" s="129">
        <f aca="true" t="shared" si="4" ref="C60:H60">SUM(C18,C26,C30,C31,C32,C39,C57,C22)</f>
        <v>64565</v>
      </c>
      <c r="D60" s="176">
        <f t="shared" si="4"/>
        <v>29762</v>
      </c>
      <c r="E60" s="153">
        <f t="shared" si="4"/>
        <v>13369</v>
      </c>
      <c r="F60" s="155">
        <f t="shared" si="4"/>
        <v>13170</v>
      </c>
      <c r="G60" s="153">
        <f t="shared" si="4"/>
        <v>24323</v>
      </c>
      <c r="H60" s="174">
        <f t="shared" si="4"/>
        <v>21289</v>
      </c>
    </row>
    <row r="61" spans="1:8" ht="15.75" thickBot="1">
      <c r="A61" s="29"/>
      <c r="B61" s="80"/>
      <c r="C61" s="123"/>
      <c r="D61" s="177"/>
      <c r="E61" s="154"/>
      <c r="F61" s="39"/>
      <c r="G61" s="154"/>
      <c r="H61" s="34"/>
    </row>
    <row r="62" ht="13.5" thickTop="1"/>
    <row r="63" ht="12.75">
      <c r="A63" t="s">
        <v>81</v>
      </c>
    </row>
  </sheetData>
  <sheetProtection/>
  <mergeCells count="35">
    <mergeCell ref="H20:H21"/>
    <mergeCell ref="A20:A21"/>
    <mergeCell ref="C20:C21"/>
    <mergeCell ref="D20:D21"/>
    <mergeCell ref="E20:E21"/>
    <mergeCell ref="F24:F25"/>
    <mergeCell ref="D24:D25"/>
    <mergeCell ref="F20:F21"/>
    <mergeCell ref="G20:G21"/>
    <mergeCell ref="A28:A29"/>
    <mergeCell ref="C28:C29"/>
    <mergeCell ref="H24:H25"/>
    <mergeCell ref="E28:E29"/>
    <mergeCell ref="G28:G29"/>
    <mergeCell ref="F28:F29"/>
    <mergeCell ref="A24:A25"/>
    <mergeCell ref="C24:C25"/>
    <mergeCell ref="E24:E25"/>
    <mergeCell ref="G24:G25"/>
    <mergeCell ref="A34:A35"/>
    <mergeCell ref="C34:C35"/>
    <mergeCell ref="E34:E35"/>
    <mergeCell ref="G34:G35"/>
    <mergeCell ref="F34:F35"/>
    <mergeCell ref="D28:D29"/>
    <mergeCell ref="D34:D35"/>
    <mergeCell ref="H42:H43"/>
    <mergeCell ref="H28:H29"/>
    <mergeCell ref="H34:H35"/>
    <mergeCell ref="A42:A43"/>
    <mergeCell ref="C42:C43"/>
    <mergeCell ref="E42:E43"/>
    <mergeCell ref="G42:G43"/>
    <mergeCell ref="F42:F43"/>
    <mergeCell ref="D42:D43"/>
  </mergeCells>
  <printOptions/>
  <pageMargins left="0.7874015748031497" right="0.7874015748031497" top="0.37" bottom="0.7874015748031497" header="0.3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G74" sqref="G74"/>
    </sheetView>
  </sheetViews>
  <sheetFormatPr defaultColWidth="9.140625" defaultRowHeight="12.75"/>
  <cols>
    <col min="1" max="1" width="24.00390625" style="0" customWidth="1"/>
    <col min="3" max="3" width="9.28125" style="0" customWidth="1"/>
    <col min="4" max="9" width="7.7109375" style="0" customWidth="1"/>
  </cols>
  <sheetData>
    <row r="1" spans="1:16" ht="13.5" thickBot="1">
      <c r="A1" s="13" t="s">
        <v>95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60" thickBot="1">
      <c r="A2" s="58" t="s">
        <v>58</v>
      </c>
      <c r="B2" s="59" t="s">
        <v>18</v>
      </c>
      <c r="C2" s="60" t="s">
        <v>19</v>
      </c>
      <c r="D2" s="61" t="s">
        <v>0</v>
      </c>
      <c r="E2" s="61" t="s">
        <v>3</v>
      </c>
      <c r="F2" s="93" t="s">
        <v>63</v>
      </c>
      <c r="G2" s="93" t="s">
        <v>67</v>
      </c>
      <c r="H2" s="62" t="s">
        <v>64</v>
      </c>
      <c r="I2" s="63" t="s">
        <v>1</v>
      </c>
      <c r="J2" s="14"/>
      <c r="K2" s="14"/>
      <c r="L2" s="14"/>
      <c r="M2" s="14"/>
      <c r="N2" s="14"/>
      <c r="O2" s="14"/>
      <c r="P2" s="14"/>
    </row>
    <row r="3" spans="1:16" ht="12.75">
      <c r="A3" s="26" t="s">
        <v>47</v>
      </c>
      <c r="B3" s="21">
        <v>3163</v>
      </c>
      <c r="C3" s="27">
        <v>1367</v>
      </c>
      <c r="D3" s="27">
        <v>1642</v>
      </c>
      <c r="E3" s="27">
        <v>4229</v>
      </c>
      <c r="F3" s="28">
        <v>438</v>
      </c>
      <c r="G3" s="28">
        <v>81</v>
      </c>
      <c r="H3" s="28">
        <v>506</v>
      </c>
      <c r="I3" s="20">
        <f aca="true" t="shared" si="0" ref="I3:I8">SUM(B3:H3)</f>
        <v>11426</v>
      </c>
      <c r="J3" s="17"/>
      <c r="K3" s="17"/>
      <c r="L3" s="17"/>
      <c r="M3" s="17"/>
      <c r="N3" s="17"/>
      <c r="O3" s="17"/>
      <c r="P3" s="17"/>
    </row>
    <row r="4" spans="1:16" ht="12.75">
      <c r="A4" s="139" t="s">
        <v>2</v>
      </c>
      <c r="B4" s="18">
        <v>5855</v>
      </c>
      <c r="C4" s="18">
        <v>3847</v>
      </c>
      <c r="D4" s="108">
        <v>552</v>
      </c>
      <c r="E4" s="18">
        <v>7126</v>
      </c>
      <c r="F4" s="19">
        <v>128</v>
      </c>
      <c r="G4" s="19">
        <v>54</v>
      </c>
      <c r="H4" s="19">
        <v>31</v>
      </c>
      <c r="I4" s="20">
        <f t="shared" si="0"/>
        <v>17593</v>
      </c>
      <c r="J4" s="17"/>
      <c r="K4" s="16"/>
      <c r="L4" s="17"/>
      <c r="M4" s="17"/>
      <c r="N4" s="17"/>
      <c r="O4" s="17"/>
      <c r="P4" s="17"/>
    </row>
    <row r="5" spans="1:16" ht="12.75">
      <c r="A5" s="12" t="s">
        <v>62</v>
      </c>
      <c r="B5" s="18">
        <v>3835</v>
      </c>
      <c r="C5" s="18">
        <v>566</v>
      </c>
      <c r="D5" s="18">
        <v>75</v>
      </c>
      <c r="E5" s="18">
        <v>1035</v>
      </c>
      <c r="F5" s="19">
        <v>640</v>
      </c>
      <c r="G5" s="19">
        <v>19</v>
      </c>
      <c r="H5" s="19">
        <v>6</v>
      </c>
      <c r="I5" s="20">
        <f t="shared" si="0"/>
        <v>6176</v>
      </c>
      <c r="J5" s="17"/>
      <c r="K5" s="17"/>
      <c r="L5" s="17"/>
      <c r="M5" s="17"/>
      <c r="N5" s="17"/>
      <c r="O5" s="17"/>
      <c r="P5" s="17"/>
    </row>
    <row r="6" spans="1:16" ht="12.75">
      <c r="A6" s="12" t="s">
        <v>11</v>
      </c>
      <c r="B6" s="18">
        <v>64</v>
      </c>
      <c r="C6" s="18">
        <v>62</v>
      </c>
      <c r="D6" s="18">
        <v>872</v>
      </c>
      <c r="E6" s="18">
        <v>48</v>
      </c>
      <c r="F6" s="104">
        <v>5</v>
      </c>
      <c r="G6" s="105">
        <v>1</v>
      </c>
      <c r="H6" s="19">
        <v>179</v>
      </c>
      <c r="I6" s="20">
        <f t="shared" si="0"/>
        <v>1231</v>
      </c>
      <c r="J6" s="17"/>
      <c r="K6" s="17"/>
      <c r="L6" s="17"/>
      <c r="M6" s="17"/>
      <c r="N6" s="17"/>
      <c r="O6" s="17"/>
      <c r="P6" s="17"/>
    </row>
    <row r="7" spans="1:16" ht="13.5" thickBot="1">
      <c r="A7" s="12" t="s">
        <v>69</v>
      </c>
      <c r="B7" s="106">
        <v>675</v>
      </c>
      <c r="C7" s="18">
        <v>898</v>
      </c>
      <c r="D7" s="18">
        <v>40</v>
      </c>
      <c r="E7" s="18">
        <v>488</v>
      </c>
      <c r="F7" s="19">
        <v>14</v>
      </c>
      <c r="G7" s="19">
        <v>13</v>
      </c>
      <c r="H7" s="105"/>
      <c r="I7" s="20">
        <f t="shared" si="0"/>
        <v>2128</v>
      </c>
      <c r="J7" s="17"/>
      <c r="K7" s="17"/>
      <c r="L7" s="17"/>
      <c r="M7" s="17"/>
      <c r="N7" s="17"/>
      <c r="O7" s="17"/>
      <c r="P7" s="17"/>
    </row>
    <row r="8" spans="1:16" ht="13.5" thickBot="1">
      <c r="A8" s="22"/>
      <c r="B8" s="4">
        <f aca="true" t="shared" si="1" ref="B8:H8">SUM(B3:B7)</f>
        <v>13592</v>
      </c>
      <c r="C8" s="2">
        <f t="shared" si="1"/>
        <v>6740</v>
      </c>
      <c r="D8" s="2">
        <f t="shared" si="1"/>
        <v>3181</v>
      </c>
      <c r="E8" s="2">
        <f t="shared" si="1"/>
        <v>12926</v>
      </c>
      <c r="F8" s="3">
        <f t="shared" si="1"/>
        <v>1225</v>
      </c>
      <c r="G8" s="3">
        <f t="shared" si="1"/>
        <v>168</v>
      </c>
      <c r="H8" s="3">
        <f t="shared" si="1"/>
        <v>722</v>
      </c>
      <c r="I8" s="23">
        <f t="shared" si="0"/>
        <v>38554</v>
      </c>
      <c r="J8" s="1"/>
      <c r="K8" s="24"/>
      <c r="L8" s="1"/>
      <c r="M8" s="1"/>
      <c r="N8" s="1"/>
      <c r="O8" s="1"/>
      <c r="P8" s="1"/>
    </row>
    <row r="11" spans="1:16" ht="13.5" thickBot="1">
      <c r="A11" s="15"/>
      <c r="B11" s="17"/>
      <c r="C11" s="17"/>
      <c r="D11" s="17"/>
      <c r="E11" s="17"/>
      <c r="F11" s="17"/>
      <c r="G11" s="17"/>
      <c r="H11" s="17"/>
      <c r="I11" s="17"/>
      <c r="J11" s="17"/>
      <c r="O11" s="17"/>
      <c r="P11" s="17"/>
    </row>
    <row r="12" spans="1:16" ht="72.75" customHeight="1" thickBot="1">
      <c r="A12" s="64" t="s">
        <v>59</v>
      </c>
      <c r="B12" s="65" t="s">
        <v>18</v>
      </c>
      <c r="C12" s="66" t="s">
        <v>19</v>
      </c>
      <c r="D12" s="67" t="s">
        <v>0</v>
      </c>
      <c r="E12" s="67" t="s">
        <v>3</v>
      </c>
      <c r="F12" s="94" t="s">
        <v>63</v>
      </c>
      <c r="G12" s="94" t="s">
        <v>68</v>
      </c>
      <c r="H12" s="68" t="s">
        <v>64</v>
      </c>
      <c r="I12" s="69" t="s">
        <v>1</v>
      </c>
      <c r="J12" s="14"/>
      <c r="K12" s="14"/>
      <c r="L12" s="14"/>
      <c r="M12" s="14"/>
      <c r="N12" s="14"/>
      <c r="O12" s="14"/>
      <c r="P12" s="14"/>
    </row>
    <row r="13" spans="1:16" ht="12.75">
      <c r="A13" s="12" t="s">
        <v>16</v>
      </c>
      <c r="B13" s="106">
        <v>9688</v>
      </c>
      <c r="C13" s="18"/>
      <c r="D13" s="18"/>
      <c r="E13" s="18"/>
      <c r="F13" s="19">
        <v>374</v>
      </c>
      <c r="G13" s="19"/>
      <c r="H13" s="19"/>
      <c r="I13" s="20">
        <f aca="true" t="shared" si="2" ref="I13:I18">SUM(B13:H13)</f>
        <v>10062</v>
      </c>
      <c r="J13" s="17"/>
      <c r="K13" s="17"/>
      <c r="L13" s="17"/>
      <c r="M13" s="17"/>
      <c r="N13" s="17"/>
      <c r="O13" s="17"/>
      <c r="P13" s="17"/>
    </row>
    <row r="14" spans="1:16" ht="12.75">
      <c r="A14" s="12" t="s">
        <v>17</v>
      </c>
      <c r="B14" s="106">
        <v>9326</v>
      </c>
      <c r="C14" s="18">
        <v>18</v>
      </c>
      <c r="D14" s="18"/>
      <c r="E14" s="18"/>
      <c r="F14" s="19">
        <v>93</v>
      </c>
      <c r="G14" s="19"/>
      <c r="H14" s="19"/>
      <c r="I14" s="20">
        <f t="shared" si="2"/>
        <v>9437</v>
      </c>
      <c r="J14" s="17"/>
      <c r="K14" s="17"/>
      <c r="L14" s="17"/>
      <c r="M14" s="17"/>
      <c r="N14" s="17"/>
      <c r="O14" s="17"/>
      <c r="P14" s="16"/>
    </row>
    <row r="15" spans="1:16" ht="12.75">
      <c r="A15" s="12" t="s">
        <v>12</v>
      </c>
      <c r="B15" s="106"/>
      <c r="C15" s="18"/>
      <c r="D15" s="18">
        <v>3959</v>
      </c>
      <c r="E15" s="18"/>
      <c r="F15" s="19"/>
      <c r="G15" s="19"/>
      <c r="H15" s="19">
        <v>69</v>
      </c>
      <c r="I15" s="20">
        <f t="shared" si="2"/>
        <v>4028</v>
      </c>
      <c r="J15" s="17"/>
      <c r="K15" s="17"/>
      <c r="L15" s="17"/>
      <c r="M15" s="17"/>
      <c r="N15" s="17"/>
      <c r="O15" s="17"/>
      <c r="P15" s="16"/>
    </row>
    <row r="16" spans="1:16" ht="12.75">
      <c r="A16" s="12" t="s">
        <v>65</v>
      </c>
      <c r="B16" s="18"/>
      <c r="C16" s="18">
        <v>1175</v>
      </c>
      <c r="D16" s="18"/>
      <c r="E16" s="18"/>
      <c r="F16" s="19"/>
      <c r="G16" s="19"/>
      <c r="H16" s="19"/>
      <c r="I16" s="20">
        <f t="shared" si="2"/>
        <v>1175</v>
      </c>
      <c r="J16" s="17"/>
      <c r="K16" s="17"/>
      <c r="L16" s="17"/>
      <c r="M16" s="17"/>
      <c r="N16" s="17"/>
      <c r="O16" s="17"/>
      <c r="P16" s="16"/>
    </row>
    <row r="17" spans="1:16" ht="12.75">
      <c r="A17" s="12" t="s">
        <v>66</v>
      </c>
      <c r="B17" s="106">
        <v>225</v>
      </c>
      <c r="C17" s="18">
        <v>5</v>
      </c>
      <c r="D17" s="18"/>
      <c r="E17" s="109">
        <v>20</v>
      </c>
      <c r="F17" s="19"/>
      <c r="G17" s="19"/>
      <c r="H17" s="19"/>
      <c r="I17" s="20">
        <f t="shared" si="2"/>
        <v>250</v>
      </c>
      <c r="J17" s="17"/>
      <c r="K17" s="17"/>
      <c r="L17" s="17"/>
      <c r="M17" s="17"/>
      <c r="N17" s="17"/>
      <c r="O17" s="17"/>
      <c r="P17" s="16"/>
    </row>
    <row r="18" spans="1:16" ht="12.75">
      <c r="A18" s="12" t="s">
        <v>73</v>
      </c>
      <c r="B18" s="106"/>
      <c r="C18" s="18"/>
      <c r="D18" s="18"/>
      <c r="E18" s="18"/>
      <c r="F18" s="19"/>
      <c r="G18" s="19"/>
      <c r="H18" s="19"/>
      <c r="I18" s="20">
        <f t="shared" si="2"/>
        <v>0</v>
      </c>
      <c r="J18" s="17"/>
      <c r="K18" s="17"/>
      <c r="L18" s="17"/>
      <c r="M18" s="17"/>
      <c r="N18" s="17"/>
      <c r="O18" s="17"/>
      <c r="P18" s="16"/>
    </row>
    <row r="19" spans="1:14" ht="12.75">
      <c r="A19" s="12" t="s">
        <v>94</v>
      </c>
      <c r="B19" s="106"/>
      <c r="C19" s="18">
        <v>427</v>
      </c>
      <c r="D19" s="18"/>
      <c r="E19" s="18"/>
      <c r="F19" s="19"/>
      <c r="G19" s="19"/>
      <c r="H19" s="19"/>
      <c r="I19" s="20">
        <f aca="true" t="shared" si="3" ref="I19:I24">SUM(B19:H19)</f>
        <v>427</v>
      </c>
      <c r="J19" s="17"/>
      <c r="K19" s="17"/>
      <c r="L19" s="17"/>
      <c r="M19" s="17"/>
      <c r="N19" s="16"/>
    </row>
    <row r="20" spans="1:14" ht="12.75">
      <c r="A20" s="12" t="s">
        <v>3</v>
      </c>
      <c r="B20" s="106"/>
      <c r="C20" s="18"/>
      <c r="D20" s="18"/>
      <c r="E20" s="18">
        <v>118</v>
      </c>
      <c r="F20" s="19"/>
      <c r="G20" s="19">
        <v>74</v>
      </c>
      <c r="H20" s="19"/>
      <c r="I20" s="20">
        <f>SUM(B20:H20)</f>
        <v>192</v>
      </c>
      <c r="J20" s="17"/>
      <c r="K20" s="17"/>
      <c r="L20" s="17"/>
      <c r="M20" s="17"/>
      <c r="N20" s="16"/>
    </row>
    <row r="21" spans="1:14" ht="12.75">
      <c r="A21" s="12" t="s">
        <v>13</v>
      </c>
      <c r="B21" s="106"/>
      <c r="C21" s="18">
        <v>2</v>
      </c>
      <c r="D21" s="18"/>
      <c r="E21" s="18"/>
      <c r="F21" s="19"/>
      <c r="G21" s="19"/>
      <c r="H21" s="19"/>
      <c r="I21" s="20">
        <f t="shared" si="3"/>
        <v>2</v>
      </c>
      <c r="J21" s="17"/>
      <c r="K21" s="17"/>
      <c r="L21" s="17"/>
      <c r="M21" s="17"/>
      <c r="N21" s="17"/>
    </row>
    <row r="22" spans="1:14" ht="12.75">
      <c r="A22" s="12" t="s">
        <v>14</v>
      </c>
      <c r="B22" s="106">
        <v>457</v>
      </c>
      <c r="C22" s="18"/>
      <c r="D22" s="18"/>
      <c r="E22" s="18"/>
      <c r="F22" s="19">
        <v>6</v>
      </c>
      <c r="G22" s="19"/>
      <c r="H22" s="19"/>
      <c r="I22" s="20">
        <f t="shared" si="3"/>
        <v>463</v>
      </c>
      <c r="J22" s="17"/>
      <c r="K22" s="17"/>
      <c r="L22" s="17"/>
      <c r="M22" s="17"/>
      <c r="N22" s="17"/>
    </row>
    <row r="23" spans="1:14" ht="13.5" thickBot="1">
      <c r="A23" s="12" t="s">
        <v>15</v>
      </c>
      <c r="B23" s="106"/>
      <c r="C23" s="18"/>
      <c r="D23" s="18"/>
      <c r="E23" s="18"/>
      <c r="F23" s="19"/>
      <c r="G23" s="19"/>
      <c r="H23" s="19"/>
      <c r="I23" s="20">
        <f t="shared" si="3"/>
        <v>0</v>
      </c>
      <c r="J23" s="17"/>
      <c r="K23" s="17"/>
      <c r="L23" s="17"/>
      <c r="M23" s="17"/>
      <c r="N23" s="17"/>
    </row>
    <row r="24" spans="1:14" ht="13.5" thickBot="1">
      <c r="A24" s="22"/>
      <c r="B24" s="4">
        <f>SUM(B13:B23)</f>
        <v>19696</v>
      </c>
      <c r="C24" s="2">
        <f aca="true" t="shared" si="4" ref="C24:H24">SUM(C13:C23)</f>
        <v>1627</v>
      </c>
      <c r="D24" s="2">
        <f t="shared" si="4"/>
        <v>3959</v>
      </c>
      <c r="E24" s="2">
        <f t="shared" si="4"/>
        <v>138</v>
      </c>
      <c r="F24" s="3">
        <f t="shared" si="4"/>
        <v>473</v>
      </c>
      <c r="G24" s="3">
        <f t="shared" si="4"/>
        <v>74</v>
      </c>
      <c r="H24" s="3">
        <f t="shared" si="4"/>
        <v>69</v>
      </c>
      <c r="I24" s="23">
        <f t="shared" si="3"/>
        <v>26036</v>
      </c>
      <c r="J24" s="17"/>
      <c r="K24" s="17"/>
      <c r="L24" s="17"/>
      <c r="M24" s="17"/>
      <c r="N24" s="17"/>
    </row>
    <row r="26" spans="1:14" ht="13.5" thickBot="1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3.5" thickBot="1">
      <c r="A27" s="95" t="s">
        <v>36</v>
      </c>
      <c r="B27" s="96">
        <f>SUM(B8,B24)</f>
        <v>33288</v>
      </c>
      <c r="C27" s="96">
        <f aca="true" t="shared" si="5" ref="C27:H27">SUM(C24,C8)</f>
        <v>8367</v>
      </c>
      <c r="D27" s="96">
        <f t="shared" si="5"/>
        <v>7140</v>
      </c>
      <c r="E27" s="96">
        <f t="shared" si="5"/>
        <v>13064</v>
      </c>
      <c r="F27" s="96">
        <f t="shared" si="5"/>
        <v>1698</v>
      </c>
      <c r="G27" s="96">
        <f t="shared" si="5"/>
        <v>242</v>
      </c>
      <c r="H27" s="96">
        <f t="shared" si="5"/>
        <v>791</v>
      </c>
      <c r="I27" s="92">
        <f>SUM(I8,I24)</f>
        <v>64590</v>
      </c>
      <c r="J27" s="17"/>
      <c r="K27" s="17"/>
      <c r="L27" s="17"/>
      <c r="M27" s="17"/>
      <c r="N27" s="17"/>
    </row>
    <row r="29" ht="12.75">
      <c r="A29" t="s">
        <v>80</v>
      </c>
    </row>
    <row r="30" ht="13.5" thickBot="1"/>
    <row r="31" spans="1:9" ht="46.5" thickBot="1">
      <c r="A31" s="58" t="s">
        <v>58</v>
      </c>
      <c r="B31" s="59" t="s">
        <v>18</v>
      </c>
      <c r="C31" s="60" t="s">
        <v>19</v>
      </c>
      <c r="D31" s="61" t="s">
        <v>0</v>
      </c>
      <c r="E31" s="61" t="s">
        <v>3</v>
      </c>
      <c r="F31" s="93" t="s">
        <v>63</v>
      </c>
      <c r="G31" s="93" t="s">
        <v>67</v>
      </c>
      <c r="H31" s="93" t="s">
        <v>64</v>
      </c>
      <c r="I31" s="164" t="s">
        <v>1</v>
      </c>
    </row>
    <row r="32" spans="1:9" ht="12.75">
      <c r="A32" s="26" t="s">
        <v>47</v>
      </c>
      <c r="B32" s="130">
        <f aca="true" t="shared" si="6" ref="B32:B37">(B3/I3)*100</f>
        <v>27.682478557675477</v>
      </c>
      <c r="C32" s="130">
        <f aca="true" t="shared" si="7" ref="C32:C37">(C3/I3)*100</f>
        <v>11.963941886924557</v>
      </c>
      <c r="D32" s="130">
        <f aca="true" t="shared" si="8" ref="D32:D37">(D3/I3)*100</f>
        <v>14.37073341501838</v>
      </c>
      <c r="E32" s="130">
        <f aca="true" t="shared" si="9" ref="E32:E37">(E3/I3)*100</f>
        <v>37.012077717486434</v>
      </c>
      <c r="F32" s="130">
        <f aca="true" t="shared" si="10" ref="F32:F37">(F3/I3)*100</f>
        <v>3.8333625065639767</v>
      </c>
      <c r="G32" s="130">
        <f aca="true" t="shared" si="11" ref="G32:G37">(G3/I3)*100</f>
        <v>0.7089095046385436</v>
      </c>
      <c r="H32" s="163">
        <f aca="true" t="shared" si="12" ref="H32:H37">(H3/I3)*100</f>
        <v>4.42849641169263</v>
      </c>
      <c r="I32" s="178">
        <f aca="true" t="shared" si="13" ref="I32:I37">SUM(B32:H32)</f>
        <v>99.99999999999999</v>
      </c>
    </row>
    <row r="33" spans="1:9" ht="12.75">
      <c r="A33" s="25" t="s">
        <v>2</v>
      </c>
      <c r="B33" s="130">
        <f t="shared" si="6"/>
        <v>33.280281930313194</v>
      </c>
      <c r="C33" s="130">
        <f t="shared" si="7"/>
        <v>21.866651509122946</v>
      </c>
      <c r="D33" s="130">
        <f t="shared" si="8"/>
        <v>3.1376115500483146</v>
      </c>
      <c r="E33" s="130">
        <f t="shared" si="9"/>
        <v>40.50474620587734</v>
      </c>
      <c r="F33" s="130">
        <f t="shared" si="10"/>
        <v>0.7275620985619281</v>
      </c>
      <c r="G33" s="130">
        <f t="shared" si="11"/>
        <v>0.3069402603308134</v>
      </c>
      <c r="H33" s="163">
        <f t="shared" si="12"/>
        <v>0.17620644574546696</v>
      </c>
      <c r="I33" s="20">
        <f t="shared" si="13"/>
        <v>100</v>
      </c>
    </row>
    <row r="34" spans="1:9" ht="12.75">
      <c r="A34" s="12" t="s">
        <v>62</v>
      </c>
      <c r="B34" s="130">
        <f t="shared" si="6"/>
        <v>62.09520725388601</v>
      </c>
      <c r="C34" s="130">
        <f t="shared" si="7"/>
        <v>9.164507772020727</v>
      </c>
      <c r="D34" s="130">
        <f t="shared" si="8"/>
        <v>1.2143782383419688</v>
      </c>
      <c r="E34" s="130">
        <f t="shared" si="9"/>
        <v>16.758419689119172</v>
      </c>
      <c r="F34" s="130">
        <f t="shared" si="10"/>
        <v>10.362694300518134</v>
      </c>
      <c r="G34" s="130">
        <f t="shared" si="11"/>
        <v>0.3076424870466321</v>
      </c>
      <c r="H34" s="163">
        <f t="shared" si="12"/>
        <v>0.09715025906735751</v>
      </c>
      <c r="I34" s="20">
        <f t="shared" si="13"/>
        <v>99.99999999999999</v>
      </c>
    </row>
    <row r="35" spans="1:9" ht="12.75">
      <c r="A35" s="12" t="s">
        <v>11</v>
      </c>
      <c r="B35" s="130">
        <f t="shared" si="6"/>
        <v>5.199025182778229</v>
      </c>
      <c r="C35" s="130">
        <f t="shared" si="7"/>
        <v>5.03655564581641</v>
      </c>
      <c r="D35" s="130">
        <f t="shared" si="8"/>
        <v>70.83671811535336</v>
      </c>
      <c r="E35" s="130">
        <f t="shared" si="9"/>
        <v>3.899268887083672</v>
      </c>
      <c r="F35" s="130">
        <f t="shared" si="10"/>
        <v>0.4061738424045491</v>
      </c>
      <c r="G35" s="130">
        <f t="shared" si="11"/>
        <v>0.08123476848090982</v>
      </c>
      <c r="H35" s="163">
        <f t="shared" si="12"/>
        <v>14.54102355808286</v>
      </c>
      <c r="I35" s="20">
        <f t="shared" si="13"/>
        <v>100</v>
      </c>
    </row>
    <row r="36" spans="1:9" ht="13.5" thickBot="1">
      <c r="A36" s="12" t="s">
        <v>69</v>
      </c>
      <c r="B36" s="179">
        <f t="shared" si="6"/>
        <v>31.719924812030076</v>
      </c>
      <c r="C36" s="179">
        <f t="shared" si="7"/>
        <v>42.19924812030075</v>
      </c>
      <c r="D36" s="179">
        <f t="shared" si="8"/>
        <v>1.8796992481203008</v>
      </c>
      <c r="E36" s="179">
        <f t="shared" si="9"/>
        <v>22.932330827067666</v>
      </c>
      <c r="F36" s="179">
        <f t="shared" si="10"/>
        <v>0.6578947368421052</v>
      </c>
      <c r="G36" s="179">
        <f t="shared" si="11"/>
        <v>0.6109022556390977</v>
      </c>
      <c r="H36" s="180">
        <f t="shared" si="12"/>
        <v>0</v>
      </c>
      <c r="I36" s="181">
        <f t="shared" si="13"/>
        <v>100</v>
      </c>
    </row>
    <row r="37" spans="1:9" ht="13.5" thickBot="1">
      <c r="A37" s="22"/>
      <c r="B37" s="182">
        <f t="shared" si="6"/>
        <v>35.254448306271726</v>
      </c>
      <c r="C37" s="183">
        <f t="shared" si="7"/>
        <v>17.481973336100015</v>
      </c>
      <c r="D37" s="183">
        <f t="shared" si="8"/>
        <v>8.250765160554028</v>
      </c>
      <c r="E37" s="183">
        <f t="shared" si="9"/>
        <v>33.52700108938112</v>
      </c>
      <c r="F37" s="183">
        <f t="shared" si="10"/>
        <v>3.1773616226591277</v>
      </c>
      <c r="G37" s="183">
        <f t="shared" si="11"/>
        <v>0.43575245110753746</v>
      </c>
      <c r="H37" s="184">
        <f t="shared" si="12"/>
        <v>1.872698033926441</v>
      </c>
      <c r="I37" s="23">
        <f t="shared" si="13"/>
        <v>100</v>
      </c>
    </row>
  </sheetData>
  <sheetProtection/>
  <hyperlinks>
    <hyperlink ref="A4" location="'Dettaglio Farmacie'!A1" display="FARMACIE"/>
    <hyperlink ref="A33" location="'dettaglio Farmacie'!A1" display="FARMACIE"/>
  </hyperlinks>
  <printOptions/>
  <pageMargins left="0.31" right="0.7874015748031497" top="0.31" bottom="0.39" header="0.33" footer="0.36"/>
  <pageSetup horizontalDpi="600" verticalDpi="600" orientation="landscape" paperSize="9" scale="115" r:id="rId1"/>
  <ignoredErrors>
    <ignoredError sqref="I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D97" sqref="D97"/>
    </sheetView>
  </sheetViews>
  <sheetFormatPr defaultColWidth="9.140625" defaultRowHeight="12.75"/>
  <cols>
    <col min="1" max="1" width="24.7109375" style="0" customWidth="1"/>
    <col min="2" max="2" width="12.00390625" style="0" customWidth="1"/>
    <col min="3" max="3" width="11.421875" style="0" customWidth="1"/>
    <col min="5" max="5" width="8.7109375" style="0" customWidth="1"/>
    <col min="6" max="6" width="10.57421875" style="0" customWidth="1"/>
    <col min="7" max="7" width="16.7109375" style="0" customWidth="1"/>
    <col min="9" max="9" width="10.00390625" style="0" customWidth="1"/>
    <col min="10" max="10" width="11.00390625" style="0" customWidth="1"/>
    <col min="253" max="253" width="24.7109375" style="0" customWidth="1"/>
    <col min="254" max="254" width="12.00390625" style="0" customWidth="1"/>
    <col min="255" max="255" width="11.421875" style="0" customWidth="1"/>
  </cols>
  <sheetData>
    <row r="1" spans="1:7" ht="13.5" thickBot="1">
      <c r="A1" s="238" t="s">
        <v>96</v>
      </c>
      <c r="B1" s="238"/>
      <c r="C1" s="238"/>
      <c r="D1" s="238"/>
      <c r="E1" s="238"/>
      <c r="F1" s="238"/>
      <c r="G1" s="238"/>
    </row>
    <row r="2" spans="1:7" ht="33.75">
      <c r="A2" s="140" t="s">
        <v>82</v>
      </c>
      <c r="B2" s="141" t="s">
        <v>83</v>
      </c>
      <c r="C2" s="142" t="s">
        <v>84</v>
      </c>
      <c r="D2" s="141" t="s">
        <v>85</v>
      </c>
      <c r="E2" s="143" t="s">
        <v>86</v>
      </c>
      <c r="F2" s="141" t="s">
        <v>87</v>
      </c>
      <c r="G2" s="144" t="s">
        <v>88</v>
      </c>
    </row>
    <row r="3" spans="1:15" ht="15" customHeight="1">
      <c r="A3" s="145" t="s">
        <v>97</v>
      </c>
      <c r="B3" s="146">
        <v>312</v>
      </c>
      <c r="C3" s="146">
        <v>4</v>
      </c>
      <c r="D3" s="146">
        <v>45</v>
      </c>
      <c r="E3" s="147">
        <v>3</v>
      </c>
      <c r="F3" s="146">
        <v>38</v>
      </c>
      <c r="G3" s="148">
        <f>(D3*100)/B3</f>
        <v>14.423076923076923</v>
      </c>
      <c r="I3" s="156"/>
      <c r="J3" s="157"/>
      <c r="K3" s="157"/>
      <c r="L3" s="157"/>
      <c r="M3" s="157"/>
      <c r="N3" s="157"/>
      <c r="O3" s="158"/>
    </row>
    <row r="4" spans="1:15" ht="15" customHeight="1">
      <c r="A4" s="145" t="s">
        <v>98</v>
      </c>
      <c r="B4" s="146">
        <v>225</v>
      </c>
      <c r="C4" s="146">
        <v>3</v>
      </c>
      <c r="D4" s="146">
        <v>40</v>
      </c>
      <c r="E4" s="147">
        <v>9</v>
      </c>
      <c r="F4" s="146">
        <v>30</v>
      </c>
      <c r="G4" s="148">
        <f aca="true" t="shared" si="0" ref="G4:G56">(D4*100)/B4</f>
        <v>17.77777777777778</v>
      </c>
      <c r="I4" s="156"/>
      <c r="J4" s="157"/>
      <c r="K4" s="157"/>
      <c r="L4" s="157"/>
      <c r="M4" s="157"/>
      <c r="N4" s="157"/>
      <c r="O4" s="158"/>
    </row>
    <row r="5" spans="1:15" ht="15" customHeight="1">
      <c r="A5" s="145" t="s">
        <v>99</v>
      </c>
      <c r="B5" s="146">
        <v>424</v>
      </c>
      <c r="C5" s="146">
        <v>18</v>
      </c>
      <c r="D5" s="146">
        <v>67</v>
      </c>
      <c r="E5" s="147">
        <v>11</v>
      </c>
      <c r="F5" s="146">
        <v>69</v>
      </c>
      <c r="G5" s="148">
        <f t="shared" si="0"/>
        <v>15.80188679245283</v>
      </c>
      <c r="I5" s="156"/>
      <c r="J5" s="157"/>
      <c r="K5" s="157"/>
      <c r="L5" s="157"/>
      <c r="M5" s="157"/>
      <c r="N5" s="157"/>
      <c r="O5" s="158"/>
    </row>
    <row r="6" spans="1:15" ht="15" customHeight="1">
      <c r="A6" s="145" t="s">
        <v>100</v>
      </c>
      <c r="B6" s="146">
        <v>112</v>
      </c>
      <c r="C6" s="146">
        <v>1</v>
      </c>
      <c r="D6" s="146">
        <v>34</v>
      </c>
      <c r="E6" s="147">
        <v>4</v>
      </c>
      <c r="F6" s="146">
        <v>14</v>
      </c>
      <c r="G6" s="148">
        <f t="shared" si="0"/>
        <v>30.357142857142858</v>
      </c>
      <c r="I6" s="156"/>
      <c r="J6" s="157"/>
      <c r="K6" s="157"/>
      <c r="L6" s="157"/>
      <c r="M6" s="157"/>
      <c r="N6" s="157"/>
      <c r="O6" s="158"/>
    </row>
    <row r="7" spans="1:15" ht="15" customHeight="1">
      <c r="A7" s="145" t="s">
        <v>101</v>
      </c>
      <c r="B7" s="146">
        <v>963</v>
      </c>
      <c r="C7" s="146">
        <v>32</v>
      </c>
      <c r="D7" s="146">
        <v>173</v>
      </c>
      <c r="E7" s="147">
        <v>29</v>
      </c>
      <c r="F7" s="146">
        <v>109</v>
      </c>
      <c r="G7" s="148">
        <f t="shared" si="0"/>
        <v>17.964693665628246</v>
      </c>
      <c r="I7" s="156"/>
      <c r="J7" s="157"/>
      <c r="K7" s="157"/>
      <c r="L7" s="157"/>
      <c r="M7" s="157"/>
      <c r="N7" s="157"/>
      <c r="O7" s="158"/>
    </row>
    <row r="8" spans="1:15" ht="15" customHeight="1">
      <c r="A8" s="145" t="s">
        <v>102</v>
      </c>
      <c r="B8" s="146">
        <v>621</v>
      </c>
      <c r="C8" s="146">
        <v>8</v>
      </c>
      <c r="D8" s="146">
        <v>117</v>
      </c>
      <c r="E8" s="147">
        <v>20</v>
      </c>
      <c r="F8" s="146">
        <v>68</v>
      </c>
      <c r="G8" s="148">
        <f t="shared" si="0"/>
        <v>18.840579710144926</v>
      </c>
      <c r="I8" s="156"/>
      <c r="J8" s="157"/>
      <c r="K8" s="157"/>
      <c r="L8" s="157"/>
      <c r="M8" s="157"/>
      <c r="N8" s="157"/>
      <c r="O8" s="158"/>
    </row>
    <row r="9" spans="1:15" ht="15" customHeight="1">
      <c r="A9" s="145" t="s">
        <v>103</v>
      </c>
      <c r="B9" s="146">
        <v>305</v>
      </c>
      <c r="C9" s="146">
        <v>12</v>
      </c>
      <c r="D9" s="146">
        <v>40</v>
      </c>
      <c r="E9" s="147">
        <v>8</v>
      </c>
      <c r="F9" s="146">
        <v>61</v>
      </c>
      <c r="G9" s="148">
        <f t="shared" si="0"/>
        <v>13.114754098360656</v>
      </c>
      <c r="I9" s="156"/>
      <c r="J9" s="157"/>
      <c r="K9" s="157"/>
      <c r="L9" s="157"/>
      <c r="M9" s="157"/>
      <c r="N9" s="157"/>
      <c r="O9" s="158"/>
    </row>
    <row r="10" spans="1:15" ht="15" customHeight="1">
      <c r="A10" s="145" t="s">
        <v>104</v>
      </c>
      <c r="B10" s="146">
        <v>402</v>
      </c>
      <c r="C10" s="146">
        <v>6</v>
      </c>
      <c r="D10" s="146">
        <v>67</v>
      </c>
      <c r="E10" s="147">
        <v>10</v>
      </c>
      <c r="F10" s="146">
        <v>42</v>
      </c>
      <c r="G10" s="148">
        <f t="shared" si="0"/>
        <v>16.666666666666668</v>
      </c>
      <c r="I10" s="156"/>
      <c r="J10" s="157"/>
      <c r="K10" s="157"/>
      <c r="L10" s="157"/>
      <c r="M10" s="157"/>
      <c r="N10" s="157"/>
      <c r="O10" s="158"/>
    </row>
    <row r="11" spans="1:15" ht="15" customHeight="1">
      <c r="A11" s="145" t="s">
        <v>105</v>
      </c>
      <c r="B11" s="146">
        <v>172</v>
      </c>
      <c r="C11" s="146">
        <v>5</v>
      </c>
      <c r="D11" s="146">
        <v>32</v>
      </c>
      <c r="E11" s="147">
        <v>5</v>
      </c>
      <c r="F11" s="146">
        <v>20</v>
      </c>
      <c r="G11" s="148">
        <f t="shared" si="0"/>
        <v>18.6046511627907</v>
      </c>
      <c r="I11" s="156"/>
      <c r="J11" s="157"/>
      <c r="K11" s="157"/>
      <c r="L11" s="157"/>
      <c r="M11" s="157"/>
      <c r="N11" s="157"/>
      <c r="O11" s="158"/>
    </row>
    <row r="12" spans="1:15" ht="15" customHeight="1">
      <c r="A12" s="145" t="s">
        <v>106</v>
      </c>
      <c r="B12" s="146">
        <v>197</v>
      </c>
      <c r="C12" s="146">
        <v>9</v>
      </c>
      <c r="D12" s="146">
        <v>36</v>
      </c>
      <c r="E12" s="147">
        <v>9</v>
      </c>
      <c r="F12" s="146">
        <v>34</v>
      </c>
      <c r="G12" s="148">
        <f t="shared" si="0"/>
        <v>18.274111675126903</v>
      </c>
      <c r="I12" s="156"/>
      <c r="J12" s="157"/>
      <c r="K12" s="157"/>
      <c r="L12" s="157"/>
      <c r="M12" s="157"/>
      <c r="N12" s="157"/>
      <c r="O12" s="158"/>
    </row>
    <row r="13" spans="1:15" ht="15" customHeight="1">
      <c r="A13" s="145" t="s">
        <v>107</v>
      </c>
      <c r="B13" s="146">
        <v>239</v>
      </c>
      <c r="C13" s="146">
        <v>5</v>
      </c>
      <c r="D13" s="146">
        <v>36</v>
      </c>
      <c r="E13" s="147">
        <v>6</v>
      </c>
      <c r="F13" s="146">
        <v>36</v>
      </c>
      <c r="G13" s="148">
        <f t="shared" si="0"/>
        <v>15.06276150627615</v>
      </c>
      <c r="I13" s="156"/>
      <c r="J13" s="157"/>
      <c r="K13" s="157"/>
      <c r="L13" s="157"/>
      <c r="M13" s="157"/>
      <c r="N13" s="157"/>
      <c r="O13" s="158"/>
    </row>
    <row r="14" spans="1:15" ht="15" customHeight="1">
      <c r="A14" s="145" t="s">
        <v>108</v>
      </c>
      <c r="B14" s="146">
        <v>569</v>
      </c>
      <c r="C14" s="146">
        <v>12</v>
      </c>
      <c r="D14" s="146">
        <v>88</v>
      </c>
      <c r="E14" s="147">
        <v>13</v>
      </c>
      <c r="F14" s="146">
        <v>68</v>
      </c>
      <c r="G14" s="148">
        <f t="shared" si="0"/>
        <v>15.46572934973638</v>
      </c>
      <c r="I14" s="156"/>
      <c r="J14" s="157"/>
      <c r="K14" s="157"/>
      <c r="L14" s="157"/>
      <c r="M14" s="157"/>
      <c r="N14" s="157"/>
      <c r="O14" s="158"/>
    </row>
    <row r="15" spans="1:15" ht="15" customHeight="1">
      <c r="A15" s="145" t="s">
        <v>109</v>
      </c>
      <c r="B15" s="146">
        <v>201</v>
      </c>
      <c r="C15" s="146">
        <v>2</v>
      </c>
      <c r="D15" s="146">
        <v>23</v>
      </c>
      <c r="E15" s="147">
        <v>3</v>
      </c>
      <c r="F15" s="146">
        <v>31</v>
      </c>
      <c r="G15" s="148">
        <f t="shared" si="0"/>
        <v>11.442786069651742</v>
      </c>
      <c r="I15" s="156"/>
      <c r="J15" s="157"/>
      <c r="K15" s="157"/>
      <c r="L15" s="157"/>
      <c r="M15" s="157"/>
      <c r="N15" s="157"/>
      <c r="O15" s="158"/>
    </row>
    <row r="16" spans="1:15" ht="15" customHeight="1">
      <c r="A16" s="145" t="s">
        <v>110</v>
      </c>
      <c r="B16" s="146">
        <v>234</v>
      </c>
      <c r="C16" s="146">
        <v>12</v>
      </c>
      <c r="D16" s="146">
        <v>46</v>
      </c>
      <c r="E16" s="147">
        <v>9</v>
      </c>
      <c r="F16" s="146">
        <v>52</v>
      </c>
      <c r="G16" s="148">
        <f t="shared" si="0"/>
        <v>19.65811965811966</v>
      </c>
      <c r="I16" s="156"/>
      <c r="J16" s="157"/>
      <c r="K16" s="157"/>
      <c r="L16" s="157"/>
      <c r="M16" s="157"/>
      <c r="N16" s="157"/>
      <c r="O16" s="158"/>
    </row>
    <row r="17" spans="1:15" ht="15" customHeight="1">
      <c r="A17" s="145" t="s">
        <v>111</v>
      </c>
      <c r="B17" s="146">
        <v>334</v>
      </c>
      <c r="C17" s="146">
        <v>16</v>
      </c>
      <c r="D17" s="146">
        <v>56</v>
      </c>
      <c r="E17" s="147">
        <v>9</v>
      </c>
      <c r="F17" s="146">
        <v>75</v>
      </c>
      <c r="G17" s="148">
        <f t="shared" si="0"/>
        <v>16.766467065868262</v>
      </c>
      <c r="I17" s="156"/>
      <c r="J17" s="157"/>
      <c r="K17" s="157"/>
      <c r="L17" s="157"/>
      <c r="M17" s="157"/>
      <c r="N17" s="157"/>
      <c r="O17" s="158"/>
    </row>
    <row r="18" spans="1:15" ht="15" customHeight="1">
      <c r="A18" s="145" t="s">
        <v>112</v>
      </c>
      <c r="B18" s="146">
        <v>122</v>
      </c>
      <c r="C18" s="146">
        <v>3</v>
      </c>
      <c r="D18" s="146">
        <v>28</v>
      </c>
      <c r="E18" s="147">
        <v>3</v>
      </c>
      <c r="F18" s="146">
        <v>33</v>
      </c>
      <c r="G18" s="148">
        <f t="shared" si="0"/>
        <v>22.950819672131146</v>
      </c>
      <c r="I18" s="156"/>
      <c r="J18" s="157"/>
      <c r="K18" s="157"/>
      <c r="L18" s="157"/>
      <c r="M18" s="157"/>
      <c r="N18" s="157"/>
      <c r="O18" s="158"/>
    </row>
    <row r="19" spans="1:15" ht="15" customHeight="1">
      <c r="A19" s="145" t="s">
        <v>113</v>
      </c>
      <c r="B19" s="146">
        <v>149</v>
      </c>
      <c r="C19" s="146">
        <v>6</v>
      </c>
      <c r="D19" s="146">
        <v>14</v>
      </c>
      <c r="E19" s="147">
        <v>2</v>
      </c>
      <c r="F19" s="146">
        <v>45</v>
      </c>
      <c r="G19" s="148">
        <f t="shared" si="0"/>
        <v>9.395973154362416</v>
      </c>
      <c r="I19" s="156"/>
      <c r="J19" s="157"/>
      <c r="K19" s="157"/>
      <c r="L19" s="157"/>
      <c r="M19" s="157"/>
      <c r="N19" s="157"/>
      <c r="O19" s="158"/>
    </row>
    <row r="20" spans="1:15" ht="15" customHeight="1">
      <c r="A20" s="145" t="s">
        <v>114</v>
      </c>
      <c r="B20" s="146">
        <v>87</v>
      </c>
      <c r="C20" s="162"/>
      <c r="D20" s="146">
        <v>16</v>
      </c>
      <c r="E20" s="147">
        <v>2</v>
      </c>
      <c r="F20" s="162"/>
      <c r="G20" s="148">
        <f t="shared" si="0"/>
        <v>18.39080459770115</v>
      </c>
      <c r="I20" s="156"/>
      <c r="J20" s="157"/>
      <c r="K20" s="157"/>
      <c r="L20" s="157"/>
      <c r="M20" s="157"/>
      <c r="N20" s="157"/>
      <c r="O20" s="158"/>
    </row>
    <row r="21" spans="1:15" ht="15" customHeight="1">
      <c r="A21" s="145" t="s">
        <v>115</v>
      </c>
      <c r="B21" s="146">
        <v>383</v>
      </c>
      <c r="C21" s="146">
        <v>6</v>
      </c>
      <c r="D21" s="146">
        <v>73</v>
      </c>
      <c r="E21" s="147">
        <v>9</v>
      </c>
      <c r="F21" s="146">
        <v>44</v>
      </c>
      <c r="G21" s="148">
        <f t="shared" si="0"/>
        <v>19.06005221932115</v>
      </c>
      <c r="I21" s="156"/>
      <c r="J21" s="157"/>
      <c r="K21" s="157"/>
      <c r="L21" s="157"/>
      <c r="M21" s="157"/>
      <c r="N21" s="157"/>
      <c r="O21" s="158"/>
    </row>
    <row r="22" spans="1:15" ht="15" customHeight="1">
      <c r="A22" s="145" t="s">
        <v>116</v>
      </c>
      <c r="B22" s="146">
        <v>88</v>
      </c>
      <c r="C22" s="146">
        <v>4</v>
      </c>
      <c r="D22" s="146">
        <v>10</v>
      </c>
      <c r="E22" s="147">
        <v>1</v>
      </c>
      <c r="F22" s="146">
        <v>23</v>
      </c>
      <c r="G22" s="148">
        <f t="shared" si="0"/>
        <v>11.363636363636363</v>
      </c>
      <c r="I22" s="156"/>
      <c r="J22" s="157"/>
      <c r="K22" s="157"/>
      <c r="L22" s="157"/>
      <c r="M22" s="157"/>
      <c r="N22" s="157"/>
      <c r="O22" s="158"/>
    </row>
    <row r="23" spans="1:15" ht="15" customHeight="1">
      <c r="A23" s="145" t="s">
        <v>117</v>
      </c>
      <c r="B23" s="146">
        <v>265</v>
      </c>
      <c r="C23" s="146">
        <v>7</v>
      </c>
      <c r="D23" s="146">
        <v>43</v>
      </c>
      <c r="E23" s="147">
        <v>11</v>
      </c>
      <c r="F23" s="146">
        <v>57</v>
      </c>
      <c r="G23" s="148">
        <f t="shared" si="0"/>
        <v>16.22641509433962</v>
      </c>
      <c r="I23" s="156"/>
      <c r="J23" s="157"/>
      <c r="K23" s="157"/>
      <c r="L23" s="157"/>
      <c r="M23" s="157"/>
      <c r="N23" s="157"/>
      <c r="O23" s="158"/>
    </row>
    <row r="24" spans="1:15" ht="15" customHeight="1">
      <c r="A24" s="145" t="s">
        <v>118</v>
      </c>
      <c r="B24" s="146">
        <v>20</v>
      </c>
      <c r="C24" s="162"/>
      <c r="D24" s="146">
        <v>1</v>
      </c>
      <c r="E24" s="147"/>
      <c r="F24" s="162"/>
      <c r="G24" s="148">
        <f t="shared" si="0"/>
        <v>5</v>
      </c>
      <c r="I24" s="156"/>
      <c r="J24" s="157"/>
      <c r="K24" s="157"/>
      <c r="L24" s="157"/>
      <c r="M24" s="157"/>
      <c r="N24" s="157"/>
      <c r="O24" s="158"/>
    </row>
    <row r="25" spans="1:15" ht="15" customHeight="1">
      <c r="A25" s="145" t="s">
        <v>119</v>
      </c>
      <c r="B25" s="146">
        <v>546</v>
      </c>
      <c r="C25" s="146">
        <v>15</v>
      </c>
      <c r="D25" s="146">
        <v>95</v>
      </c>
      <c r="E25" s="147">
        <v>21</v>
      </c>
      <c r="F25" s="146">
        <v>101</v>
      </c>
      <c r="G25" s="148">
        <f t="shared" si="0"/>
        <v>17.399267399267398</v>
      </c>
      <c r="I25" s="156"/>
      <c r="J25" s="157"/>
      <c r="K25" s="157"/>
      <c r="L25" s="157"/>
      <c r="M25" s="157"/>
      <c r="N25" s="157"/>
      <c r="O25" s="158"/>
    </row>
    <row r="26" spans="1:15" ht="15" customHeight="1">
      <c r="A26" s="145" t="s">
        <v>120</v>
      </c>
      <c r="B26" s="146">
        <v>744</v>
      </c>
      <c r="C26" s="146">
        <v>6</v>
      </c>
      <c r="D26" s="146">
        <v>140</v>
      </c>
      <c r="E26" s="147">
        <v>24</v>
      </c>
      <c r="F26" s="146">
        <v>76</v>
      </c>
      <c r="G26" s="148">
        <f t="shared" si="0"/>
        <v>18.817204301075268</v>
      </c>
      <c r="I26" s="156"/>
      <c r="J26" s="157"/>
      <c r="K26" s="157"/>
      <c r="L26" s="157"/>
      <c r="M26" s="157"/>
      <c r="N26" s="157"/>
      <c r="O26" s="158"/>
    </row>
    <row r="27" spans="1:15" ht="15" customHeight="1">
      <c r="A27" s="145" t="s">
        <v>121</v>
      </c>
      <c r="B27" s="146">
        <v>181</v>
      </c>
      <c r="C27" s="146">
        <v>6</v>
      </c>
      <c r="D27" s="146">
        <v>41</v>
      </c>
      <c r="E27" s="147">
        <v>9</v>
      </c>
      <c r="F27" s="146">
        <v>30</v>
      </c>
      <c r="G27" s="148">
        <f t="shared" si="0"/>
        <v>22.65193370165746</v>
      </c>
      <c r="I27" s="156"/>
      <c r="J27" s="157"/>
      <c r="K27" s="157"/>
      <c r="L27" s="157"/>
      <c r="M27" s="157"/>
      <c r="N27" s="157"/>
      <c r="O27" s="158"/>
    </row>
    <row r="28" spans="1:15" ht="15" customHeight="1">
      <c r="A28" s="145" t="s">
        <v>122</v>
      </c>
      <c r="B28" s="146">
        <v>511</v>
      </c>
      <c r="C28" s="146">
        <v>47</v>
      </c>
      <c r="D28" s="146">
        <v>77</v>
      </c>
      <c r="E28" s="147">
        <v>19</v>
      </c>
      <c r="F28" s="146">
        <v>118</v>
      </c>
      <c r="G28" s="148">
        <f t="shared" si="0"/>
        <v>15.068493150684931</v>
      </c>
      <c r="I28" s="156"/>
      <c r="J28" s="157"/>
      <c r="K28" s="157"/>
      <c r="L28" s="157"/>
      <c r="M28" s="157"/>
      <c r="N28" s="157"/>
      <c r="O28" s="158"/>
    </row>
    <row r="29" spans="1:15" ht="15" customHeight="1">
      <c r="A29" s="145" t="s">
        <v>123</v>
      </c>
      <c r="B29" s="146">
        <v>223</v>
      </c>
      <c r="C29" s="146">
        <v>7</v>
      </c>
      <c r="D29" s="146">
        <v>26</v>
      </c>
      <c r="E29" s="147">
        <v>7</v>
      </c>
      <c r="F29" s="146">
        <v>24</v>
      </c>
      <c r="G29" s="148">
        <f t="shared" si="0"/>
        <v>11.659192825112108</v>
      </c>
      <c r="I29" s="156"/>
      <c r="J29" s="157"/>
      <c r="K29" s="157"/>
      <c r="L29" s="157"/>
      <c r="M29" s="157"/>
      <c r="N29" s="157"/>
      <c r="O29" s="158"/>
    </row>
    <row r="30" spans="1:15" ht="15" customHeight="1">
      <c r="A30" s="145" t="s">
        <v>124</v>
      </c>
      <c r="B30" s="146">
        <v>128</v>
      </c>
      <c r="C30" s="146">
        <v>5</v>
      </c>
      <c r="D30" s="146">
        <v>22</v>
      </c>
      <c r="E30" s="147">
        <v>2</v>
      </c>
      <c r="F30" s="146">
        <v>22</v>
      </c>
      <c r="G30" s="148">
        <f t="shared" si="0"/>
        <v>17.1875</v>
      </c>
      <c r="I30" s="156"/>
      <c r="J30" s="157"/>
      <c r="K30" s="157"/>
      <c r="L30" s="157"/>
      <c r="M30" s="157"/>
      <c r="N30" s="157"/>
      <c r="O30" s="158"/>
    </row>
    <row r="31" spans="1:15" ht="15" customHeight="1">
      <c r="A31" s="145" t="s">
        <v>125</v>
      </c>
      <c r="B31" s="146">
        <v>126</v>
      </c>
      <c r="C31" s="146">
        <v>3</v>
      </c>
      <c r="D31" s="146">
        <v>21</v>
      </c>
      <c r="E31" s="147">
        <v>3</v>
      </c>
      <c r="F31" s="146">
        <v>18</v>
      </c>
      <c r="G31" s="148">
        <f t="shared" si="0"/>
        <v>16.666666666666668</v>
      </c>
      <c r="I31" s="156"/>
      <c r="J31" s="157"/>
      <c r="K31" s="157"/>
      <c r="L31" s="157"/>
      <c r="M31" s="157"/>
      <c r="N31" s="157"/>
      <c r="O31" s="158"/>
    </row>
    <row r="32" spans="1:15" ht="15" customHeight="1">
      <c r="A32" s="145" t="s">
        <v>126</v>
      </c>
      <c r="B32" s="146">
        <v>209</v>
      </c>
      <c r="C32" s="146">
        <v>14</v>
      </c>
      <c r="D32" s="146">
        <v>44</v>
      </c>
      <c r="E32" s="147">
        <v>4</v>
      </c>
      <c r="F32" s="146">
        <v>44</v>
      </c>
      <c r="G32" s="148">
        <f t="shared" si="0"/>
        <v>21.05263157894737</v>
      </c>
      <c r="I32" s="156"/>
      <c r="J32" s="157"/>
      <c r="K32" s="157"/>
      <c r="L32" s="157"/>
      <c r="M32" s="157"/>
      <c r="N32" s="157"/>
      <c r="O32" s="158"/>
    </row>
    <row r="33" spans="1:15" ht="15" customHeight="1">
      <c r="A33" s="145" t="s">
        <v>127</v>
      </c>
      <c r="B33" s="146">
        <v>451</v>
      </c>
      <c r="C33" s="146">
        <v>8</v>
      </c>
      <c r="D33" s="146">
        <v>86</v>
      </c>
      <c r="E33" s="147">
        <v>14</v>
      </c>
      <c r="F33" s="146">
        <v>63</v>
      </c>
      <c r="G33" s="148">
        <f t="shared" si="0"/>
        <v>19.068736141906875</v>
      </c>
      <c r="I33" s="156"/>
      <c r="J33" s="157"/>
      <c r="K33" s="157"/>
      <c r="L33" s="157"/>
      <c r="M33" s="157"/>
      <c r="N33" s="157"/>
      <c r="O33" s="158"/>
    </row>
    <row r="34" spans="1:15" ht="15" customHeight="1">
      <c r="A34" s="145" t="s">
        <v>128</v>
      </c>
      <c r="B34" s="146">
        <v>78</v>
      </c>
      <c r="C34" s="146">
        <v>7</v>
      </c>
      <c r="D34" s="146">
        <v>10</v>
      </c>
      <c r="E34" s="147"/>
      <c r="F34" s="146">
        <v>32</v>
      </c>
      <c r="G34" s="148">
        <f t="shared" si="0"/>
        <v>12.820512820512821</v>
      </c>
      <c r="I34" s="156"/>
      <c r="J34" s="157"/>
      <c r="K34" s="157"/>
      <c r="L34" s="157"/>
      <c r="M34" s="157"/>
      <c r="N34" s="157"/>
      <c r="O34" s="158"/>
    </row>
    <row r="35" spans="1:15" ht="15" customHeight="1">
      <c r="A35" s="145" t="s">
        <v>129</v>
      </c>
      <c r="B35" s="146">
        <v>121</v>
      </c>
      <c r="C35" s="146">
        <v>6</v>
      </c>
      <c r="D35" s="146">
        <v>17</v>
      </c>
      <c r="E35" s="147">
        <v>4</v>
      </c>
      <c r="F35" s="146">
        <v>24</v>
      </c>
      <c r="G35" s="148">
        <f t="shared" si="0"/>
        <v>14.049586776859504</v>
      </c>
      <c r="I35" s="156"/>
      <c r="J35" s="157"/>
      <c r="K35" s="157"/>
      <c r="L35" s="157"/>
      <c r="M35" s="157"/>
      <c r="N35" s="157"/>
      <c r="O35" s="158"/>
    </row>
    <row r="36" spans="1:15" ht="15" customHeight="1">
      <c r="A36" s="145" t="s">
        <v>130</v>
      </c>
      <c r="B36" s="146">
        <v>505</v>
      </c>
      <c r="C36" s="146">
        <v>16</v>
      </c>
      <c r="D36" s="146">
        <v>81</v>
      </c>
      <c r="E36" s="147">
        <v>15</v>
      </c>
      <c r="F36" s="146">
        <v>83</v>
      </c>
      <c r="G36" s="148">
        <f t="shared" si="0"/>
        <v>16.03960396039604</v>
      </c>
      <c r="I36" s="156"/>
      <c r="J36" s="157"/>
      <c r="K36" s="157"/>
      <c r="L36" s="157"/>
      <c r="M36" s="157"/>
      <c r="N36" s="157"/>
      <c r="O36" s="158"/>
    </row>
    <row r="37" spans="1:15" ht="15" customHeight="1">
      <c r="A37" s="145" t="s">
        <v>131</v>
      </c>
      <c r="B37" s="146">
        <v>364</v>
      </c>
      <c r="C37" s="146">
        <v>13</v>
      </c>
      <c r="D37" s="146">
        <v>57</v>
      </c>
      <c r="E37" s="147">
        <v>11</v>
      </c>
      <c r="F37" s="146">
        <v>97</v>
      </c>
      <c r="G37" s="148">
        <f t="shared" si="0"/>
        <v>15.659340659340659</v>
      </c>
      <c r="I37" s="156"/>
      <c r="J37" s="157"/>
      <c r="K37" s="157"/>
      <c r="L37" s="157"/>
      <c r="M37" s="157"/>
      <c r="N37" s="157"/>
      <c r="O37" s="158"/>
    </row>
    <row r="38" spans="1:15" ht="15" customHeight="1">
      <c r="A38" s="145" t="s">
        <v>132</v>
      </c>
      <c r="B38" s="146">
        <v>114</v>
      </c>
      <c r="C38" s="162"/>
      <c r="D38" s="146">
        <v>14</v>
      </c>
      <c r="E38" s="147">
        <v>2</v>
      </c>
      <c r="F38" s="146">
        <v>11</v>
      </c>
      <c r="G38" s="148">
        <f t="shared" si="0"/>
        <v>12.280701754385966</v>
      </c>
      <c r="I38" s="156"/>
      <c r="J38" s="157"/>
      <c r="K38" s="157"/>
      <c r="L38" s="157"/>
      <c r="M38" s="157"/>
      <c r="N38" s="157"/>
      <c r="O38" s="158"/>
    </row>
    <row r="39" spans="1:15" ht="15" customHeight="1">
      <c r="A39" s="145" t="s">
        <v>133</v>
      </c>
      <c r="B39" s="146">
        <v>337</v>
      </c>
      <c r="C39" s="146">
        <v>10</v>
      </c>
      <c r="D39" s="146">
        <v>70</v>
      </c>
      <c r="E39" s="147">
        <v>13</v>
      </c>
      <c r="F39" s="146">
        <v>70</v>
      </c>
      <c r="G39" s="148">
        <f t="shared" si="0"/>
        <v>20.771513353115726</v>
      </c>
      <c r="I39" s="156"/>
      <c r="J39" s="157"/>
      <c r="K39" s="157"/>
      <c r="L39" s="157"/>
      <c r="M39" s="157"/>
      <c r="N39" s="157"/>
      <c r="O39" s="158"/>
    </row>
    <row r="40" spans="1:15" ht="15" customHeight="1">
      <c r="A40" s="145" t="s">
        <v>134</v>
      </c>
      <c r="B40" s="146">
        <v>172</v>
      </c>
      <c r="C40" s="146">
        <v>12</v>
      </c>
      <c r="D40" s="146">
        <v>30</v>
      </c>
      <c r="E40" s="147">
        <v>3</v>
      </c>
      <c r="F40" s="146">
        <v>45</v>
      </c>
      <c r="G40" s="148">
        <f t="shared" si="0"/>
        <v>17.441860465116278</v>
      </c>
      <c r="I40" s="156"/>
      <c r="J40" s="157"/>
      <c r="K40" s="157"/>
      <c r="L40" s="157"/>
      <c r="M40" s="157"/>
      <c r="N40" s="157"/>
      <c r="O40" s="158"/>
    </row>
    <row r="41" spans="1:15" ht="15" customHeight="1">
      <c r="A41" s="145" t="s">
        <v>135</v>
      </c>
      <c r="B41" s="146">
        <v>261</v>
      </c>
      <c r="C41" s="146">
        <v>9</v>
      </c>
      <c r="D41" s="146">
        <v>40</v>
      </c>
      <c r="E41" s="147">
        <v>8</v>
      </c>
      <c r="F41" s="146">
        <v>40</v>
      </c>
      <c r="G41" s="148">
        <f t="shared" si="0"/>
        <v>15.32567049808429</v>
      </c>
      <c r="I41" s="156"/>
      <c r="J41" s="157"/>
      <c r="K41" s="157"/>
      <c r="L41" s="157"/>
      <c r="M41" s="157"/>
      <c r="N41" s="157"/>
      <c r="O41" s="158"/>
    </row>
    <row r="42" spans="1:15" ht="15" customHeight="1">
      <c r="A42" s="145" t="s">
        <v>136</v>
      </c>
      <c r="B42" s="146">
        <v>1172</v>
      </c>
      <c r="C42" s="146">
        <v>25</v>
      </c>
      <c r="D42" s="146">
        <v>224</v>
      </c>
      <c r="E42" s="147">
        <v>32</v>
      </c>
      <c r="F42" s="146">
        <v>127</v>
      </c>
      <c r="G42" s="148">
        <f t="shared" si="0"/>
        <v>19.112627986348123</v>
      </c>
      <c r="I42" s="156"/>
      <c r="J42" s="157"/>
      <c r="K42" s="157"/>
      <c r="L42" s="157"/>
      <c r="M42" s="157"/>
      <c r="N42" s="157"/>
      <c r="O42" s="158"/>
    </row>
    <row r="43" spans="1:15" ht="15" customHeight="1">
      <c r="A43" s="145" t="s">
        <v>137</v>
      </c>
      <c r="B43" s="146">
        <v>269</v>
      </c>
      <c r="C43" s="146">
        <v>2</v>
      </c>
      <c r="D43" s="146">
        <v>55</v>
      </c>
      <c r="E43" s="147">
        <v>12</v>
      </c>
      <c r="F43" s="146">
        <v>39</v>
      </c>
      <c r="G43" s="148">
        <f t="shared" si="0"/>
        <v>20.44609665427509</v>
      </c>
      <c r="I43" s="156"/>
      <c r="J43" s="157"/>
      <c r="K43" s="157"/>
      <c r="L43" s="157"/>
      <c r="M43" s="157"/>
      <c r="N43" s="157"/>
      <c r="O43" s="158"/>
    </row>
    <row r="44" spans="1:15" ht="15" customHeight="1">
      <c r="A44" s="145" t="s">
        <v>138</v>
      </c>
      <c r="B44" s="146">
        <v>105</v>
      </c>
      <c r="C44" s="146">
        <v>7</v>
      </c>
      <c r="D44" s="146">
        <v>21</v>
      </c>
      <c r="E44" s="147">
        <v>3</v>
      </c>
      <c r="F44" s="146">
        <v>25</v>
      </c>
      <c r="G44" s="148">
        <f t="shared" si="0"/>
        <v>20</v>
      </c>
      <c r="I44" s="156"/>
      <c r="J44" s="157"/>
      <c r="K44" s="157"/>
      <c r="L44" s="157"/>
      <c r="M44" s="157"/>
      <c r="N44" s="157"/>
      <c r="O44" s="158"/>
    </row>
    <row r="45" spans="1:15" ht="15" customHeight="1">
      <c r="A45" s="145" t="s">
        <v>139</v>
      </c>
      <c r="B45" s="146">
        <v>532</v>
      </c>
      <c r="C45" s="146">
        <v>12</v>
      </c>
      <c r="D45" s="146">
        <v>71</v>
      </c>
      <c r="E45" s="147">
        <v>17</v>
      </c>
      <c r="F45" s="146">
        <v>93</v>
      </c>
      <c r="G45" s="148">
        <f t="shared" si="0"/>
        <v>13.345864661654135</v>
      </c>
      <c r="I45" s="156"/>
      <c r="J45" s="157"/>
      <c r="K45" s="157"/>
      <c r="L45" s="157"/>
      <c r="M45" s="157"/>
      <c r="N45" s="157"/>
      <c r="O45" s="158"/>
    </row>
    <row r="46" spans="1:15" ht="15" customHeight="1">
      <c r="A46" s="145" t="s">
        <v>140</v>
      </c>
      <c r="B46" s="146">
        <v>276</v>
      </c>
      <c r="C46" s="146">
        <v>4</v>
      </c>
      <c r="D46" s="146">
        <v>43</v>
      </c>
      <c r="E46" s="147">
        <v>11</v>
      </c>
      <c r="F46" s="146">
        <v>56</v>
      </c>
      <c r="G46" s="148">
        <f t="shared" si="0"/>
        <v>15.579710144927537</v>
      </c>
      <c r="I46" s="156"/>
      <c r="J46" s="157"/>
      <c r="K46" s="157"/>
      <c r="L46" s="157"/>
      <c r="M46" s="157"/>
      <c r="N46" s="157"/>
      <c r="O46" s="158"/>
    </row>
    <row r="47" spans="1:15" ht="15" customHeight="1">
      <c r="A47" s="145" t="s">
        <v>141</v>
      </c>
      <c r="B47" s="146">
        <v>222</v>
      </c>
      <c r="C47" s="146">
        <v>6</v>
      </c>
      <c r="D47" s="146">
        <v>46</v>
      </c>
      <c r="E47" s="147">
        <v>5</v>
      </c>
      <c r="F47" s="146">
        <v>33</v>
      </c>
      <c r="G47" s="148">
        <f t="shared" si="0"/>
        <v>20.72072072072072</v>
      </c>
      <c r="I47" s="156"/>
      <c r="J47" s="157"/>
      <c r="K47" s="157"/>
      <c r="L47" s="157"/>
      <c r="M47" s="157"/>
      <c r="N47" s="157"/>
      <c r="O47" s="158"/>
    </row>
    <row r="48" spans="1:15" ht="15" customHeight="1">
      <c r="A48" s="145" t="s">
        <v>142</v>
      </c>
      <c r="B48" s="146">
        <v>514</v>
      </c>
      <c r="C48" s="146">
        <v>40</v>
      </c>
      <c r="D48" s="146">
        <v>100</v>
      </c>
      <c r="E48" s="147">
        <v>18</v>
      </c>
      <c r="F48" s="146">
        <v>174</v>
      </c>
      <c r="G48" s="148">
        <f t="shared" si="0"/>
        <v>19.455252918287936</v>
      </c>
      <c r="I48" s="156"/>
      <c r="J48" s="157"/>
      <c r="K48" s="157"/>
      <c r="L48" s="157"/>
      <c r="M48" s="157"/>
      <c r="N48" s="157"/>
      <c r="O48" s="158"/>
    </row>
    <row r="49" spans="1:15" ht="15" customHeight="1">
      <c r="A49" s="145" t="s">
        <v>143</v>
      </c>
      <c r="B49" s="146">
        <v>202</v>
      </c>
      <c r="C49" s="146">
        <v>12</v>
      </c>
      <c r="D49" s="146">
        <v>32</v>
      </c>
      <c r="E49" s="147">
        <v>6</v>
      </c>
      <c r="F49" s="146">
        <v>37</v>
      </c>
      <c r="G49" s="148">
        <f t="shared" si="0"/>
        <v>15.841584158415841</v>
      </c>
      <c r="I49" s="156"/>
      <c r="J49" s="157"/>
      <c r="K49" s="157"/>
      <c r="L49" s="157"/>
      <c r="M49" s="157"/>
      <c r="N49" s="157"/>
      <c r="O49" s="158"/>
    </row>
    <row r="50" spans="1:15" ht="15" customHeight="1">
      <c r="A50" s="145" t="s">
        <v>144</v>
      </c>
      <c r="B50" s="146">
        <v>192</v>
      </c>
      <c r="C50" s="162"/>
      <c r="D50" s="146">
        <v>36</v>
      </c>
      <c r="E50" s="147">
        <v>4</v>
      </c>
      <c r="F50" s="146">
        <v>29</v>
      </c>
      <c r="G50" s="148">
        <f t="shared" si="0"/>
        <v>18.75</v>
      </c>
      <c r="I50" s="156"/>
      <c r="J50" s="157"/>
      <c r="K50" s="157"/>
      <c r="L50" s="157"/>
      <c r="M50" s="157"/>
      <c r="N50" s="157"/>
      <c r="O50" s="158"/>
    </row>
    <row r="51" spans="1:15" ht="15" customHeight="1">
      <c r="A51" s="145" t="s">
        <v>145</v>
      </c>
      <c r="B51" s="146">
        <v>153</v>
      </c>
      <c r="C51" s="146">
        <v>1</v>
      </c>
      <c r="D51" s="146">
        <v>27</v>
      </c>
      <c r="E51" s="147">
        <v>4</v>
      </c>
      <c r="F51" s="146">
        <v>12</v>
      </c>
      <c r="G51" s="148">
        <f t="shared" si="0"/>
        <v>17.647058823529413</v>
      </c>
      <c r="I51" s="156"/>
      <c r="J51" s="157"/>
      <c r="K51" s="157"/>
      <c r="L51" s="157"/>
      <c r="M51" s="157"/>
      <c r="N51" s="157"/>
      <c r="O51" s="158"/>
    </row>
    <row r="52" spans="1:15" ht="15" customHeight="1">
      <c r="A52" s="145" t="s">
        <v>146</v>
      </c>
      <c r="B52" s="146">
        <v>263</v>
      </c>
      <c r="C52" s="146">
        <v>12</v>
      </c>
      <c r="D52" s="146">
        <v>37</v>
      </c>
      <c r="E52" s="147">
        <v>11</v>
      </c>
      <c r="F52" s="146">
        <v>56</v>
      </c>
      <c r="G52" s="148">
        <f t="shared" si="0"/>
        <v>14.068441064638783</v>
      </c>
      <c r="I52" s="156"/>
      <c r="J52" s="157"/>
      <c r="K52" s="157"/>
      <c r="L52" s="157"/>
      <c r="M52" s="157"/>
      <c r="N52" s="157"/>
      <c r="O52" s="158"/>
    </row>
    <row r="53" spans="1:15" ht="15" customHeight="1">
      <c r="A53" s="145" t="s">
        <v>147</v>
      </c>
      <c r="B53" s="146">
        <v>802</v>
      </c>
      <c r="C53" s="146">
        <v>70</v>
      </c>
      <c r="D53" s="146">
        <v>118</v>
      </c>
      <c r="E53" s="147">
        <v>26</v>
      </c>
      <c r="F53" s="146">
        <v>333</v>
      </c>
      <c r="G53" s="148">
        <f t="shared" si="0"/>
        <v>14.713216957605985</v>
      </c>
      <c r="I53" s="156"/>
      <c r="J53" s="157"/>
      <c r="K53" s="157"/>
      <c r="L53" s="157"/>
      <c r="M53" s="157"/>
      <c r="N53" s="157"/>
      <c r="O53" s="158"/>
    </row>
    <row r="54" spans="1:15" ht="15" customHeight="1">
      <c r="A54" s="145" t="s">
        <v>148</v>
      </c>
      <c r="B54" s="146">
        <v>705</v>
      </c>
      <c r="C54" s="146">
        <v>37</v>
      </c>
      <c r="D54" s="146">
        <v>136</v>
      </c>
      <c r="E54" s="147">
        <v>18</v>
      </c>
      <c r="F54" s="146">
        <v>171</v>
      </c>
      <c r="G54" s="148">
        <f t="shared" si="0"/>
        <v>19.29078014184397</v>
      </c>
      <c r="I54" s="156"/>
      <c r="J54" s="157"/>
      <c r="K54" s="157"/>
      <c r="L54" s="157"/>
      <c r="M54" s="157"/>
      <c r="N54" s="157"/>
      <c r="O54" s="158"/>
    </row>
    <row r="55" spans="1:15" ht="15" customHeight="1">
      <c r="A55" s="145" t="s">
        <v>149</v>
      </c>
      <c r="B55" s="146">
        <v>293</v>
      </c>
      <c r="C55" s="146">
        <v>10</v>
      </c>
      <c r="D55" s="146">
        <v>60</v>
      </c>
      <c r="E55" s="147">
        <v>9</v>
      </c>
      <c r="F55" s="146">
        <v>45</v>
      </c>
      <c r="G55" s="148">
        <f t="shared" si="0"/>
        <v>20.477815699658702</v>
      </c>
      <c r="I55" s="156"/>
      <c r="J55" s="157"/>
      <c r="K55" s="157"/>
      <c r="L55" s="157"/>
      <c r="M55" s="157"/>
      <c r="N55" s="157"/>
      <c r="O55" s="158"/>
    </row>
    <row r="56" spans="1:15" ht="15" customHeight="1" thickBot="1">
      <c r="A56" s="145" t="s">
        <v>150</v>
      </c>
      <c r="B56" s="146">
        <v>398</v>
      </c>
      <c r="C56" s="146">
        <v>4</v>
      </c>
      <c r="D56" s="146">
        <v>73</v>
      </c>
      <c r="E56" s="147">
        <v>15</v>
      </c>
      <c r="F56" s="146">
        <v>38</v>
      </c>
      <c r="G56" s="148">
        <f t="shared" si="0"/>
        <v>18.34170854271357</v>
      </c>
      <c r="I56" s="156"/>
      <c r="J56" s="157"/>
      <c r="K56" s="157"/>
      <c r="L56" s="157"/>
      <c r="M56" s="157"/>
      <c r="N56" s="157"/>
      <c r="O56" s="158"/>
    </row>
    <row r="57" spans="1:15" ht="15" customHeight="1" thickBot="1" thickTop="1">
      <c r="A57" s="149" t="s">
        <v>36</v>
      </c>
      <c r="B57" s="150">
        <f>SUM(B3:B56)</f>
        <v>17593</v>
      </c>
      <c r="C57" s="150">
        <f>SUM(C3:C56)</f>
        <v>597</v>
      </c>
      <c r="D57" s="150">
        <f>SUM(D3:D56)</f>
        <v>3035</v>
      </c>
      <c r="E57" s="151">
        <f>SUM(E3:E56)</f>
        <v>526</v>
      </c>
      <c r="F57" s="150">
        <f>SUM(F3:F56)</f>
        <v>3115</v>
      </c>
      <c r="G57" s="152">
        <f>(D57*100)/B57</f>
        <v>17.251179446370717</v>
      </c>
      <c r="I57" s="159"/>
      <c r="J57" s="160"/>
      <c r="K57" s="160"/>
      <c r="L57" s="160"/>
      <c r="M57" s="160"/>
      <c r="N57" s="160"/>
      <c r="O57" s="16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ass1</cp:lastModifiedBy>
  <cp:lastPrinted>2014-05-20T11:53:36Z</cp:lastPrinted>
  <dcterms:created xsi:type="dcterms:W3CDTF">2010-08-12T12:35:51Z</dcterms:created>
  <dcterms:modified xsi:type="dcterms:W3CDTF">2015-07-24T11:31:51Z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