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8775" windowHeight="628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<sst xmlns="http://schemas.openxmlformats.org/spreadsheetml/2006/main" count="202" uniqueCount="151">
  <si>
    <t>IRCCS Burlo Garofolo</t>
  </si>
  <si>
    <t>Somma: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</si>
  <si>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</si>
  <si>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</si>
  <si>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</si>
  <si>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</si>
  <si>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</si>
  <si>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</si>
  <si>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</si>
  <si>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</si>
  <si>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</si>
  <si>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BURLO SPORTELLI CUP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</si>
  <si>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</si>
  <si>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</si>
  <si>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</si>
  <si>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</si>
  <si>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</si>
  <si>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</si>
  <si>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</si>
  <si>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</si>
  <si>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</si>
  <si>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</si>
  <si>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</si>
  <si>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</si>
  <si>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</si>
  <si>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</si>
  <si>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</si>
  <si>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</si>
  <si>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</si>
  <si>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</si>
  <si>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</si>
  <si>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</si>
  <si>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</si>
  <si>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</si>
  <si>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</si>
  <si>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</si>
  <si>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</si>
  <si>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</si>
  <si>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</si>
  <si>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</si>
  <si>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</si>
  <si>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</si>
  <si>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</si>
  <si>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</si>
  <si>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</si>
  <si>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</si>
  <si>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</si>
  <si>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</si>
  <si>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</si>
  <si>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</si>
  <si>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</si>
  <si>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</si>
  <si>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</si>
  <si>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</si>
  <si>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</si>
  <si>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</si>
  <si>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</si>
  <si>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</si>
  <si>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</si>
  <si>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</si>
  <si>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</si>
  <si>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</si>
  <si>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</si>
  <si>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</si>
  <si>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</si>
  <si>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</si>
  <si>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</si>
  <si>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</si>
  <si>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</si>
  <si>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</si>
  <si>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</si>
  <si>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</si>
  <si>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</si>
  <si>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</si>
  <si>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</si>
  <si>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DDD (CMST)</t>
  </si>
  <si>
    <t>AOUTS Nordio</t>
  </si>
  <si>
    <t>Mascagni e Puccini</t>
  </si>
  <si>
    <t>Dati estrapolati da "Business Objects":</t>
  </si>
  <si>
    <t>Prenotazioni totali</t>
  </si>
  <si>
    <t>Estrapolazione ed elaborazione effettuta da: Barbara Zilli</t>
  </si>
  <si>
    <t>Referenti AOUTS e DS</t>
  </si>
  <si>
    <t>di cui PRELIEVI *</t>
  </si>
  <si>
    <t xml:space="preserve">L'attività del distretto 2 e di valmaura confluisce negli sportelli CUP </t>
  </si>
  <si>
    <t>Conteggiati anche i prelievi microbiologici e i prelievi domiciliari</t>
  </si>
  <si>
    <t>LUGLIO 2014</t>
  </si>
  <si>
    <t>Periodo di analisi:01/07/2014 - 31/07/2014</t>
  </si>
  <si>
    <t>Intervallo di analisi: 01/07/2014 - 31/07/2014 - ESCLUSE PRENOTAZIONI PER CENTRI PRELIEVI</t>
  </si>
  <si>
    <t>luglio 2014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</si>
  <si>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</si>
  <si>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</si>
  <si>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</si>
  <si>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</si>
  <si>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</si>
  <si>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</si>
  <si>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</si>
  <si>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</si>
  <si>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 xml:space="preserve">  Alabarda</t>
  </si>
  <si>
    <t xml:space="preserve">  Altura</t>
  </si>
  <si>
    <t xml:space="preserve">  Amazzone Trionfante</t>
  </si>
  <si>
    <t xml:space="preserve">  Angelo d'Oro</t>
  </si>
  <si>
    <t xml:space="preserve">  Annunziata</t>
  </si>
  <si>
    <t xml:space="preserve">  Aquila Imperiale</t>
  </si>
  <si>
    <t xml:space="preserve">  Aquilinia</t>
  </si>
  <si>
    <t xml:space="preserve">  Baiamonti</t>
  </si>
  <si>
    <t xml:space="preserve">  Basilica</t>
  </si>
  <si>
    <t xml:space="preserve">  Budin</t>
  </si>
  <si>
    <t xml:space="preserve">  Busolini</t>
  </si>
  <si>
    <t xml:space="preserve">  Cammello</t>
  </si>
  <si>
    <t xml:space="preserve">  Carso</t>
  </si>
  <si>
    <t xml:space="preserve">  Cedro</t>
  </si>
  <si>
    <t xml:space="preserve">  Centauro</t>
  </si>
  <si>
    <t xml:space="preserve">  Cermelj</t>
  </si>
  <si>
    <t xml:space="preserve">  Corso</t>
  </si>
  <si>
    <t xml:space="preserve">  Croce Azzurra</t>
  </si>
  <si>
    <t xml:space="preserve">  De Leitenburg</t>
  </si>
  <si>
    <t xml:space="preserve">  Due Lucci</t>
  </si>
  <si>
    <t xml:space="preserve">  Esculapio</t>
  </si>
  <si>
    <t xml:space="preserve">  Fernetti</t>
  </si>
  <si>
    <t xml:space="preserve">  Flavia</t>
  </si>
  <si>
    <t xml:space="preserve">  Fumaneri</t>
  </si>
  <si>
    <t xml:space="preserve">  Furigo</t>
  </si>
  <si>
    <t xml:space="preserve">  Galeno</t>
  </si>
  <si>
    <t xml:space="preserve">  Gemelli</t>
  </si>
  <si>
    <t xml:space="preserve">  Giglio</t>
  </si>
  <si>
    <t xml:space="preserve">  Giustizia</t>
  </si>
  <si>
    <t xml:space="preserve">  Guardiella</t>
  </si>
  <si>
    <t xml:space="preserve">  Igea</t>
  </si>
  <si>
    <t xml:space="preserve">  Lloyd</t>
  </si>
  <si>
    <t xml:space="preserve">  Logar</t>
  </si>
  <si>
    <t xml:space="preserve">  Maddalena</t>
  </si>
  <si>
    <t xml:space="preserve">  Madonna del Mare</t>
  </si>
  <si>
    <t xml:space="preserve">  Melara</t>
  </si>
  <si>
    <t xml:space="preserve">  Minerva</t>
  </si>
  <si>
    <t xml:space="preserve">  Moderna</t>
  </si>
  <si>
    <t xml:space="preserve">  Obelisco</t>
  </si>
  <si>
    <t xml:space="preserve">  Patuna</t>
  </si>
  <si>
    <t xml:space="preserve">  Penso</t>
  </si>
  <si>
    <t xml:space="preserve">  Redentore</t>
  </si>
  <si>
    <t xml:space="preserve">  Rosandra</t>
  </si>
  <si>
    <t xml:space="preserve">  Rubino Gianni</t>
  </si>
  <si>
    <t xml:space="preserve">  Rubino Umberto</t>
  </si>
  <si>
    <t xml:space="preserve">  Salute</t>
  </si>
  <si>
    <t xml:space="preserve">  Samaritano</t>
  </si>
  <si>
    <t xml:space="preserve">  S.Andrea</t>
  </si>
  <si>
    <t xml:space="preserve">  S.Giusto</t>
  </si>
  <si>
    <t xml:space="preserve">  S.Lorenzo</t>
  </si>
  <si>
    <t xml:space="preserve">  S.Luigi</t>
  </si>
  <si>
    <t xml:space="preserve">  Sponza</t>
  </si>
  <si>
    <t xml:space="preserve">  Testa d'Oro</t>
  </si>
  <si>
    <t xml:space="preserve">  Università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</si>
</sst>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>
        <color indexed="63"/>
      </bottom>
    </border>
    <border>
      <left>
        <color indexed="63"/>
      </left>
      <right style="double">
        <color indexed="22"/>
      </right>
      <top style="double"/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medium">
        <color indexed="22"/>
      </bottom>
    </border>
    <border>
      <left style="double"/>
      <right style="thin"/>
      <top>
        <color indexed="63"/>
      </top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 style="double"/>
      <right style="thin"/>
      <top style="medium">
        <color indexed="22"/>
      </top>
      <bottom style="double"/>
    </border>
    <border>
      <left>
        <color indexed="63"/>
      </left>
      <right style="double">
        <color indexed="22"/>
      </right>
      <top style="double"/>
      <bottom style="double"/>
    </border>
    <border>
      <left>
        <color indexed="63"/>
      </left>
      <right style="double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22"/>
      </right>
      <top style="double"/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3" borderId="20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8" fillId="3" borderId="26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2" xfId="0" applyFont="1" applyFill="1" applyBorder="1" applyAlignment="1">
      <alignment vertical="center" wrapText="1"/>
    </xf>
    <xf numFmtId="3" fontId="4" fillId="4" borderId="33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4" xfId="0" applyFont="1" applyFill="1" applyBorder="1" applyAlignment="1">
      <alignment horizontal="center" textRotation="90" wrapText="1"/>
    </xf>
    <xf numFmtId="0" fontId="4" fillId="4" borderId="35" xfId="0" applyFont="1" applyFill="1" applyBorder="1" applyAlignment="1">
      <alignment horizontal="center" textRotation="90" wrapText="1"/>
    </xf>
    <xf numFmtId="0" fontId="17" fillId="5" borderId="32" xfId="0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34" xfId="0" applyFont="1" applyFill="1" applyBorder="1" applyAlignment="1">
      <alignment horizontal="center" textRotation="90" wrapText="1"/>
    </xf>
    <xf numFmtId="0" fontId="4" fillId="5" borderId="35" xfId="0" applyFont="1" applyFill="1" applyBorder="1" applyAlignment="1">
      <alignment horizontal="center" textRotation="90" wrapText="1"/>
    </xf>
    <xf numFmtId="3" fontId="14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3" borderId="37" xfId="0" applyNumberFormat="1" applyFont="1" applyFill="1" applyBorder="1" applyAlignment="1">
      <alignment horizontal="right"/>
    </xf>
    <xf numFmtId="3" fontId="0" fillId="3" borderId="38" xfId="0" applyNumberFormat="1" applyFont="1" applyFill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/>
    </xf>
    <xf numFmtId="3" fontId="0" fillId="3" borderId="27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5" xfId="0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40" xfId="0" applyNumberFormat="1" applyFont="1" applyFill="1" applyBorder="1" applyAlignment="1">
      <alignment horizontal="right"/>
    </xf>
    <xf numFmtId="3" fontId="0" fillId="3" borderId="49" xfId="0" applyNumberFormat="1" applyFont="1" applyFill="1" applyBorder="1" applyAlignment="1">
      <alignment horizontal="right"/>
    </xf>
    <xf numFmtId="3" fontId="14" fillId="0" borderId="50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0" fontId="8" fillId="0" borderId="42" xfId="0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8" fillId="6" borderId="53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3" fontId="1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56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 quotePrefix="1">
      <alignment/>
    </xf>
    <xf numFmtId="3" fontId="5" fillId="0" borderId="11" xfId="0" applyNumberFormat="1" applyFont="1" applyFill="1" applyBorder="1" applyAlignment="1" quotePrefix="1">
      <alignment horizontal="right"/>
    </xf>
    <xf numFmtId="3" fontId="5" fillId="0" borderId="5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 vertical="center" wrapText="1"/>
    </xf>
    <xf numFmtId="3" fontId="0" fillId="0" borderId="52" xfId="0" applyNumberFormat="1" applyFont="1" applyBorder="1" applyAlignment="1">
      <alignment horizontal="right"/>
    </xf>
    <xf numFmtId="0" fontId="13" fillId="7" borderId="59" xfId="0" applyFont="1" applyFill="1" applyBorder="1" applyAlignment="1">
      <alignment horizontal="center" vertical="center" wrapText="1"/>
    </xf>
    <xf numFmtId="0" fontId="13" fillId="7" borderId="60" xfId="0" applyFont="1" applyFill="1" applyBorder="1" applyAlignment="1">
      <alignment horizontal="center" vertical="center"/>
    </xf>
    <xf numFmtId="3" fontId="0" fillId="0" borderId="61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14" fillId="0" borderId="64" xfId="0" applyNumberFormat="1" applyFont="1" applyBorder="1" applyAlignment="1">
      <alignment horizontal="right"/>
    </xf>
    <xf numFmtId="0" fontId="13" fillId="7" borderId="65" xfId="0" applyFont="1" applyFill="1" applyBorder="1" applyAlignment="1">
      <alignment horizontal="center" vertical="center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70" xfId="0" applyNumberFormat="1" applyBorder="1" applyAlignment="1">
      <alignment/>
    </xf>
    <xf numFmtId="3" fontId="14" fillId="0" borderId="71" xfId="0" applyNumberFormat="1" applyFont="1" applyBorder="1" applyAlignment="1">
      <alignment horizontal="right"/>
    </xf>
    <xf numFmtId="3" fontId="14" fillId="0" borderId="63" xfId="0" applyNumberFormat="1" applyFont="1" applyBorder="1" applyAlignment="1">
      <alignment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3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2" borderId="75" xfId="0" applyFont="1" applyFill="1" applyBorder="1" applyAlignment="1">
      <alignment vertical="center"/>
    </xf>
    <xf numFmtId="0" fontId="4" fillId="2" borderId="76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vertical="center"/>
    </xf>
    <xf numFmtId="0" fontId="4" fillId="9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78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9" borderId="10" xfId="0" applyNumberFormat="1" applyFont="1" applyFill="1" applyBorder="1" applyAlignment="1">
      <alignment horizontal="center"/>
    </xf>
    <xf numFmtId="2" fontId="0" fillId="0" borderId="79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6" fillId="0" borderId="80" xfId="0" applyFont="1" applyBorder="1" applyAlignment="1">
      <alignment/>
    </xf>
    <xf numFmtId="3" fontId="0" fillId="0" borderId="81" xfId="0" applyNumberFormat="1" applyFont="1" applyFill="1" applyBorder="1" applyAlignment="1">
      <alignment horizontal="center"/>
    </xf>
    <xf numFmtId="3" fontId="0" fillId="9" borderId="81" xfId="0" applyNumberFormat="1" applyFont="1" applyFill="1" applyBorder="1" applyAlignment="1">
      <alignment horizontal="center"/>
    </xf>
    <xf numFmtId="2" fontId="0" fillId="0" borderId="82" xfId="0" applyNumberFormat="1" applyFont="1" applyFill="1" applyBorder="1" applyAlignment="1">
      <alignment horizontal="center"/>
    </xf>
    <xf numFmtId="0" fontId="8" fillId="0" borderId="83" xfId="0" applyFont="1" applyBorder="1" applyAlignment="1">
      <alignment vertical="center"/>
    </xf>
    <xf numFmtId="3" fontId="8" fillId="0" borderId="84" xfId="0" applyNumberFormat="1" applyFont="1" applyFill="1" applyBorder="1" applyAlignment="1">
      <alignment horizontal="center" vertical="center"/>
    </xf>
    <xf numFmtId="3" fontId="8" fillId="9" borderId="84" xfId="0" applyNumberFormat="1" applyFont="1" applyFill="1" applyBorder="1" applyAlignment="1">
      <alignment horizontal="center" vertical="center"/>
    </xf>
    <xf numFmtId="2" fontId="8" fillId="0" borderId="8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7" fillId="2" borderId="86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2" xfId="0" applyFont="1" applyFill="1" applyBorder="1" applyAlignment="1">
      <alignment horizontal="center"/>
    </xf>
    <xf numFmtId="4" fontId="5" fillId="0" borderId="8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3" fontId="5" fillId="0" borderId="88" xfId="0" applyNumberFormat="1" applyFont="1" applyFill="1" applyBorder="1" applyAlignment="1">
      <alignment/>
    </xf>
    <xf numFmtId="4" fontId="5" fillId="0" borderId="89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4" fontId="6" fillId="0" borderId="9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3" fillId="8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3" fillId="7" borderId="91" xfId="0" applyFont="1" applyFill="1" applyBorder="1" applyAlignment="1">
      <alignment horizontal="center" vertical="center"/>
    </xf>
    <xf numFmtId="0" fontId="13" fillId="8" borderId="59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/>
    </xf>
    <xf numFmtId="0" fontId="13" fillId="8" borderId="9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8" fillId="3" borderId="95" xfId="0" applyFont="1" applyFill="1" applyBorder="1" applyAlignment="1">
      <alignment horizontal="center" vertical="center"/>
    </xf>
    <xf numFmtId="0" fontId="8" fillId="3" borderId="96" xfId="0" applyFont="1" applyFill="1" applyBorder="1" applyAlignment="1">
      <alignment horizontal="center" vertical="center"/>
    </xf>
    <xf numFmtId="0" fontId="8" fillId="3" borderId="97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13" fillId="8" borderId="92" xfId="0" applyFont="1" applyFill="1" applyBorder="1" applyAlignment="1">
      <alignment horizontal="center" vertical="center"/>
    </xf>
    <xf numFmtId="0" fontId="8" fillId="8" borderId="54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3" fillId="7" borderId="59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/>
    </xf>
    <xf numFmtId="0" fontId="13" fillId="7" borderId="93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/>
    </xf>
    <xf numFmtId="0" fontId="8" fillId="6" borderId="99" xfId="0" applyFont="1" applyFill="1" applyBorder="1" applyAlignment="1">
      <alignment horizontal="center" vertical="center"/>
    </xf>
    <xf numFmtId="0" fontId="8" fillId="6" borderId="97" xfId="0" applyFont="1" applyFill="1" applyBorder="1" applyAlignment="1">
      <alignment horizontal="center" vertical="center"/>
    </xf>
    <xf numFmtId="0" fontId="8" fillId="6" borderId="98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88" sqref="A88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s="5" customFormat="1" ht="18">
      <c r="A2" s="178" t="s">
        <v>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s="5" customFormat="1" ht="18">
      <c r="A3" s="178" t="s">
        <v>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s="5" customFormat="1" ht="18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s="5" customFormat="1" ht="18.75">
      <c r="A5" s="176" t="s">
        <v>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5" customFormat="1" ht="18.75" thickBo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s="5" customFormat="1" ht="18">
      <c r="A7" s="180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213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</row>
    <row r="10" spans="1:17" s="5" customFormat="1" ht="45">
      <c r="A10" s="210" t="s">
        <v>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s="5" customFormat="1" ht="45">
      <c r="A11" s="210" t="s">
        <v>8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</row>
    <row r="12" spans="1:17" s="5" customFormat="1" ht="45">
      <c r="A12" s="210" t="s">
        <v>9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2"/>
    </row>
    <row r="13" spans="1:17" s="5" customFormat="1" ht="30">
      <c r="A13" s="173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1:17" s="5" customFormat="1" ht="45">
      <c r="A14" s="201" t="s">
        <v>85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7" s="5" customFormat="1" ht="18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6"/>
    </row>
    <row r="16" spans="1:17" s="5" customFormat="1" ht="18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9"/>
    </row>
    <row r="17" spans="1:17" s="5" customFormat="1" ht="18">
      <c r="A17" s="207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</row>
    <row r="18" spans="1:17" s="5" customFormat="1" ht="20.25">
      <c r="A18" s="190" t="s">
        <v>10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2"/>
    </row>
    <row r="19" spans="1:17" s="5" customFormat="1" ht="2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</row>
    <row r="20" spans="1:17" s="5" customFormat="1" ht="20.25">
      <c r="A20" s="198" t="s">
        <v>86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200"/>
    </row>
    <row r="21" spans="1:17" s="5" customFormat="1" ht="20.25">
      <c r="A21" s="190" t="s">
        <v>78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2"/>
    </row>
    <row r="22" spans="1:17" s="5" customFormat="1" ht="20.25">
      <c r="A22" s="190" t="s">
        <v>80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2"/>
    </row>
    <row r="23" spans="1:17" s="5" customFormat="1" ht="20.25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2"/>
    </row>
    <row r="24" spans="1:17" s="5" customFormat="1" ht="20.2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03" sqref="A103"/>
    </sheetView>
  </sheetViews>
  <sheetFormatPr defaultColWidth="9.140625" defaultRowHeight="12.75"/>
  <cols>
    <col min="1" max="1" width="21.57421875" style="0" customWidth="1"/>
    <col min="2" max="2" width="0.42578125" style="0" customWidth="1"/>
    <col min="3" max="3" width="12.28125" style="0" customWidth="1"/>
    <col min="4" max="4" width="14.28125" style="0" customWidth="1"/>
    <col min="5" max="5" width="12.8515625" style="110" customWidth="1"/>
    <col min="6" max="6" width="13.421875" style="0" customWidth="1"/>
    <col min="7" max="7" width="16.00390625" style="0" customWidth="1"/>
    <col min="8" max="8" width="11.28125" style="0" customWidth="1"/>
  </cols>
  <sheetData>
    <row r="1" spans="1:2" ht="12.75">
      <c r="A1" s="60" t="s">
        <v>85</v>
      </c>
      <c r="B1" s="60"/>
    </row>
    <row r="3" ht="13.5" thickBot="1"/>
    <row r="4" spans="1:8" ht="27.75" customHeight="1" thickBot="1" thickTop="1">
      <c r="A4" s="120" t="s">
        <v>20</v>
      </c>
      <c r="B4" s="127" t="s">
        <v>79</v>
      </c>
      <c r="C4" s="127" t="s">
        <v>21</v>
      </c>
      <c r="D4" s="121" t="s">
        <v>60</v>
      </c>
      <c r="E4" s="118" t="s">
        <v>82</v>
      </c>
      <c r="F4" s="106" t="s">
        <v>24</v>
      </c>
      <c r="G4" s="104" t="s">
        <v>22</v>
      </c>
      <c r="H4" s="105" t="s">
        <v>23</v>
      </c>
    </row>
    <row r="5" spans="1:13" ht="14.25" thickBot="1" thickTop="1">
      <c r="A5" s="86" t="s">
        <v>25</v>
      </c>
      <c r="B5" s="86">
        <v>15321</v>
      </c>
      <c r="C5" s="128">
        <f>(B5-D5)</f>
        <v>15314</v>
      </c>
      <c r="D5" s="122">
        <v>7</v>
      </c>
      <c r="E5" s="36">
        <v>7</v>
      </c>
      <c r="F5" s="82">
        <v>2701</v>
      </c>
      <c r="G5" s="74">
        <v>575</v>
      </c>
      <c r="H5" s="38">
        <v>2693</v>
      </c>
      <c r="M5" s="32"/>
    </row>
    <row r="6" spans="1:13" ht="13.5" thickBot="1">
      <c r="A6" s="84" t="s">
        <v>28</v>
      </c>
      <c r="B6" s="84">
        <v>7947</v>
      </c>
      <c r="C6" s="129">
        <f aca="true" t="shared" si="0" ref="C6:C17">(B6-D6)</f>
        <v>3338</v>
      </c>
      <c r="D6" s="123">
        <v>4609</v>
      </c>
      <c r="E6" s="31">
        <v>3634</v>
      </c>
      <c r="F6" s="45">
        <v>1118</v>
      </c>
      <c r="G6" s="75">
        <v>4333</v>
      </c>
      <c r="H6" s="33">
        <v>6510</v>
      </c>
      <c r="I6" s="107"/>
      <c r="J6" s="32"/>
      <c r="K6" s="115"/>
      <c r="M6" s="32"/>
    </row>
    <row r="7" spans="1:13" ht="13.5" thickBot="1">
      <c r="A7" s="84" t="s">
        <v>26</v>
      </c>
      <c r="B7" s="84">
        <v>3287</v>
      </c>
      <c r="C7" s="129">
        <f t="shared" si="0"/>
        <v>2115</v>
      </c>
      <c r="D7" s="123">
        <v>1172</v>
      </c>
      <c r="E7" s="31">
        <v>944</v>
      </c>
      <c r="F7" s="45">
        <v>615</v>
      </c>
      <c r="G7" s="75">
        <v>1413</v>
      </c>
      <c r="H7" s="33">
        <v>3259</v>
      </c>
      <c r="I7" s="107"/>
      <c r="J7" s="32"/>
      <c r="K7" s="115"/>
      <c r="M7" s="32"/>
    </row>
    <row r="8" spans="1:13" ht="13.5" thickBot="1">
      <c r="A8" s="84" t="s">
        <v>27</v>
      </c>
      <c r="B8" s="84">
        <v>3575</v>
      </c>
      <c r="C8" s="129">
        <f t="shared" si="0"/>
        <v>1213</v>
      </c>
      <c r="D8" s="123">
        <v>2362</v>
      </c>
      <c r="E8" s="31">
        <v>1233</v>
      </c>
      <c r="F8" s="45">
        <v>337</v>
      </c>
      <c r="G8" s="75">
        <v>1024</v>
      </c>
      <c r="H8" s="33">
        <v>5265</v>
      </c>
      <c r="I8" s="107"/>
      <c r="J8" s="32"/>
      <c r="K8" s="115"/>
      <c r="M8" s="32"/>
    </row>
    <row r="9" spans="1:13" ht="13.5" thickBot="1">
      <c r="A9" s="84" t="s">
        <v>52</v>
      </c>
      <c r="B9" s="84">
        <v>845</v>
      </c>
      <c r="C9" s="129">
        <f t="shared" si="0"/>
        <v>843</v>
      </c>
      <c r="D9" s="123">
        <v>2</v>
      </c>
      <c r="E9" s="31"/>
      <c r="F9" s="45">
        <v>202</v>
      </c>
      <c r="G9" s="75">
        <v>1142</v>
      </c>
      <c r="H9" s="33">
        <v>256</v>
      </c>
      <c r="I9" s="107"/>
      <c r="J9" s="32"/>
      <c r="K9" s="115"/>
      <c r="M9" s="32"/>
    </row>
    <row r="10" spans="1:13" ht="13.5" thickBot="1">
      <c r="A10" s="84" t="s">
        <v>76</v>
      </c>
      <c r="B10" s="84">
        <v>233</v>
      </c>
      <c r="C10" s="129">
        <f t="shared" si="0"/>
        <v>233</v>
      </c>
      <c r="D10" s="123"/>
      <c r="E10" s="31"/>
      <c r="F10" s="83">
        <v>50</v>
      </c>
      <c r="G10" s="75">
        <v>265</v>
      </c>
      <c r="H10" s="33">
        <v>243</v>
      </c>
      <c r="J10" s="32"/>
      <c r="K10" s="115"/>
      <c r="M10" s="32"/>
    </row>
    <row r="11" spans="1:13" ht="13.5" thickBot="1">
      <c r="A11" s="84" t="s">
        <v>31</v>
      </c>
      <c r="B11" s="84">
        <v>1147</v>
      </c>
      <c r="C11" s="130">
        <f t="shared" si="0"/>
        <v>5</v>
      </c>
      <c r="D11" s="124">
        <v>1142</v>
      </c>
      <c r="E11" s="119">
        <v>995</v>
      </c>
      <c r="F11" s="45">
        <v>64</v>
      </c>
      <c r="G11" s="75"/>
      <c r="H11" s="33">
        <v>490</v>
      </c>
      <c r="J11" s="32"/>
      <c r="K11" s="115"/>
      <c r="M11" s="32"/>
    </row>
    <row r="12" spans="1:13" ht="13.5" thickBot="1">
      <c r="A12" s="84" t="s">
        <v>34</v>
      </c>
      <c r="B12" s="84">
        <v>498</v>
      </c>
      <c r="C12" s="130">
        <f t="shared" si="0"/>
        <v>112</v>
      </c>
      <c r="D12" s="125">
        <v>386</v>
      </c>
      <c r="E12" s="119">
        <v>357</v>
      </c>
      <c r="F12" s="45">
        <v>49</v>
      </c>
      <c r="G12" s="75">
        <v>70</v>
      </c>
      <c r="H12" s="33">
        <v>183</v>
      </c>
      <c r="I12" s="107"/>
      <c r="J12" s="32"/>
      <c r="K12" s="115"/>
      <c r="M12" s="32"/>
    </row>
    <row r="13" spans="1:13" ht="13.5" thickBot="1">
      <c r="A13" s="84" t="s">
        <v>35</v>
      </c>
      <c r="B13" s="84">
        <v>44</v>
      </c>
      <c r="C13" s="129">
        <f t="shared" si="0"/>
        <v>44</v>
      </c>
      <c r="D13" s="123"/>
      <c r="E13" s="31"/>
      <c r="F13" s="45">
        <v>11</v>
      </c>
      <c r="G13" s="75">
        <v>52</v>
      </c>
      <c r="H13" s="33">
        <v>11</v>
      </c>
      <c r="I13" s="107"/>
      <c r="J13" s="32"/>
      <c r="K13" s="115"/>
      <c r="M13" s="32"/>
    </row>
    <row r="14" spans="1:13" ht="13.5" thickBot="1">
      <c r="A14" s="84" t="s">
        <v>33</v>
      </c>
      <c r="B14" s="84">
        <v>957</v>
      </c>
      <c r="C14" s="129">
        <f t="shared" si="0"/>
        <v>2</v>
      </c>
      <c r="D14" s="123">
        <v>955</v>
      </c>
      <c r="E14" s="31">
        <v>809</v>
      </c>
      <c r="F14" s="45">
        <v>19</v>
      </c>
      <c r="G14" s="75">
        <v>96</v>
      </c>
      <c r="H14" s="33">
        <v>370</v>
      </c>
      <c r="I14" s="107"/>
      <c r="J14" s="32"/>
      <c r="K14" s="115"/>
      <c r="M14" s="32"/>
    </row>
    <row r="15" spans="1:13" ht="13.5" thickBot="1">
      <c r="A15" s="84" t="s">
        <v>77</v>
      </c>
      <c r="B15" s="84">
        <v>1213</v>
      </c>
      <c r="C15" s="129">
        <f t="shared" si="0"/>
        <v>1</v>
      </c>
      <c r="D15" s="123">
        <v>1212</v>
      </c>
      <c r="E15" s="31">
        <v>1085</v>
      </c>
      <c r="F15" s="45">
        <v>72</v>
      </c>
      <c r="G15" s="75">
        <v>185</v>
      </c>
      <c r="H15" s="33">
        <v>311</v>
      </c>
      <c r="I15" s="107"/>
      <c r="J15" s="32"/>
      <c r="K15" s="115"/>
      <c r="M15" s="32"/>
    </row>
    <row r="16" spans="1:13" ht="13.5" thickBot="1">
      <c r="A16" s="84" t="s">
        <v>29</v>
      </c>
      <c r="B16" s="84">
        <v>2307</v>
      </c>
      <c r="C16" s="129">
        <f>(B16-D16)</f>
        <v>1237</v>
      </c>
      <c r="D16" s="123">
        <v>1070</v>
      </c>
      <c r="E16" s="31">
        <v>956</v>
      </c>
      <c r="F16" s="45">
        <v>285</v>
      </c>
      <c r="G16" s="75">
        <v>293</v>
      </c>
      <c r="H16" s="33">
        <v>724</v>
      </c>
      <c r="I16" s="107"/>
      <c r="J16" s="32"/>
      <c r="K16" s="115"/>
      <c r="M16" s="32"/>
    </row>
    <row r="17" spans="1:13" ht="13.5" thickBot="1">
      <c r="A17" s="51" t="s">
        <v>30</v>
      </c>
      <c r="B17" s="51">
        <v>939</v>
      </c>
      <c r="C17" s="130">
        <f t="shared" si="0"/>
        <v>8</v>
      </c>
      <c r="D17" s="123">
        <v>931</v>
      </c>
      <c r="E17" s="54">
        <v>818</v>
      </c>
      <c r="F17" s="50">
        <v>78</v>
      </c>
      <c r="G17" s="75">
        <v>30</v>
      </c>
      <c r="H17" s="33">
        <v>256</v>
      </c>
      <c r="I17" s="108"/>
      <c r="J17" s="32"/>
      <c r="K17" s="115"/>
      <c r="M17" s="32"/>
    </row>
    <row r="18" spans="1:11" ht="15.75" thickBot="1">
      <c r="A18" s="87" t="s">
        <v>36</v>
      </c>
      <c r="B18" s="131">
        <f>SUM(B5:B17)</f>
        <v>38313</v>
      </c>
      <c r="C18" s="131">
        <f aca="true" t="shared" si="1" ref="C18:H18">SUM(C5:C17)</f>
        <v>24465</v>
      </c>
      <c r="D18" s="126">
        <f t="shared" si="1"/>
        <v>13848</v>
      </c>
      <c r="E18" s="94">
        <f t="shared" si="1"/>
        <v>10838</v>
      </c>
      <c r="F18" s="95">
        <f t="shared" si="1"/>
        <v>5601</v>
      </c>
      <c r="G18" s="94">
        <f t="shared" si="1"/>
        <v>9478</v>
      </c>
      <c r="H18" s="40">
        <f t="shared" si="1"/>
        <v>20571</v>
      </c>
      <c r="K18" s="115"/>
    </row>
    <row r="19" spans="1:11" ht="15.75" customHeight="1" thickTop="1">
      <c r="A19" s="46"/>
      <c r="B19" s="46"/>
      <c r="C19" s="47"/>
      <c r="D19" s="47"/>
      <c r="E19" s="48"/>
      <c r="F19" s="49"/>
      <c r="G19" s="49"/>
      <c r="H19" s="47"/>
      <c r="K19" s="115"/>
    </row>
    <row r="20" spans="6:11" ht="13.5" thickBot="1">
      <c r="F20" s="52"/>
      <c r="K20" s="115"/>
    </row>
    <row r="21" spans="1:11" ht="12" customHeight="1" thickTop="1">
      <c r="A21" s="230" t="s">
        <v>51</v>
      </c>
      <c r="B21" s="120"/>
      <c r="C21" s="232" t="s">
        <v>21</v>
      </c>
      <c r="D21" s="216" t="s">
        <v>60</v>
      </c>
      <c r="E21" s="234" t="s">
        <v>61</v>
      </c>
      <c r="F21" s="237" t="s">
        <v>24</v>
      </c>
      <c r="G21" s="235" t="s">
        <v>22</v>
      </c>
      <c r="H21" s="239" t="s">
        <v>48</v>
      </c>
      <c r="K21" s="115"/>
    </row>
    <row r="22" spans="1:11" ht="15.75" customHeight="1" thickBot="1">
      <c r="A22" s="231"/>
      <c r="B22" s="142"/>
      <c r="C22" s="233"/>
      <c r="D22" s="215"/>
      <c r="E22" s="222"/>
      <c r="F22" s="238"/>
      <c r="G22" s="236"/>
      <c r="H22" s="240"/>
      <c r="K22" s="115"/>
    </row>
    <row r="23" spans="1:11" ht="14.25" thickBot="1" thickTop="1">
      <c r="A23" s="88" t="s">
        <v>71</v>
      </c>
      <c r="B23" s="88">
        <v>10027</v>
      </c>
      <c r="C23" s="147">
        <f>(B23-D23)</f>
        <v>9995</v>
      </c>
      <c r="D23" s="132">
        <v>32</v>
      </c>
      <c r="E23" s="90"/>
      <c r="F23" s="89">
        <v>2744</v>
      </c>
      <c r="G23" s="59"/>
      <c r="H23" s="39"/>
      <c r="K23" s="115"/>
    </row>
    <row r="24" spans="6:11" ht="14.25" thickBot="1" thickTop="1">
      <c r="F24" s="52"/>
      <c r="K24" s="115"/>
    </row>
    <row r="25" spans="1:11" ht="12" customHeight="1" thickTop="1">
      <c r="A25" s="217" t="s">
        <v>37</v>
      </c>
      <c r="B25" s="140"/>
      <c r="C25" s="219" t="s">
        <v>21</v>
      </c>
      <c r="D25" s="214" t="s">
        <v>60</v>
      </c>
      <c r="E25" s="221" t="s">
        <v>61</v>
      </c>
      <c r="F25" s="225" t="s">
        <v>24</v>
      </c>
      <c r="G25" s="241" t="s">
        <v>22</v>
      </c>
      <c r="H25" s="228" t="s">
        <v>48</v>
      </c>
      <c r="K25" s="115"/>
    </row>
    <row r="26" spans="1:11" ht="13.5" customHeight="1" thickBot="1">
      <c r="A26" s="218"/>
      <c r="B26" s="141"/>
      <c r="C26" s="220"/>
      <c r="D26" s="215"/>
      <c r="E26" s="222"/>
      <c r="F26" s="226"/>
      <c r="G26" s="242"/>
      <c r="H26" s="229"/>
      <c r="K26" s="115"/>
    </row>
    <row r="27" spans="1:13" ht="14.25" thickBot="1" thickTop="1">
      <c r="A27" s="84" t="s">
        <v>13</v>
      </c>
      <c r="B27" s="84">
        <v>56</v>
      </c>
      <c r="C27" s="128">
        <f>(B27-D27)</f>
        <v>56</v>
      </c>
      <c r="D27" s="122"/>
      <c r="E27" s="31"/>
      <c r="F27" s="82">
        <v>6</v>
      </c>
      <c r="G27" s="76"/>
      <c r="H27" s="33"/>
      <c r="J27" s="32"/>
      <c r="K27" s="115"/>
      <c r="M27" s="32"/>
    </row>
    <row r="28" spans="1:13" ht="13.5" thickBot="1">
      <c r="A28" s="84" t="s">
        <v>38</v>
      </c>
      <c r="B28" s="143"/>
      <c r="C28" s="136">
        <f>(B28-D28)</f>
        <v>0</v>
      </c>
      <c r="D28" s="123"/>
      <c r="E28" s="31"/>
      <c r="F28" s="45"/>
      <c r="G28" s="77"/>
      <c r="H28" s="33"/>
      <c r="K28" s="115"/>
      <c r="M28" s="32"/>
    </row>
    <row r="29" spans="1:13" s="110" customFormat="1" ht="13.5" thickBot="1">
      <c r="A29" s="144" t="s">
        <v>81</v>
      </c>
      <c r="B29" s="144">
        <v>440</v>
      </c>
      <c r="C29" s="137">
        <f>(B29-D29)</f>
        <v>437</v>
      </c>
      <c r="D29" s="135">
        <v>3</v>
      </c>
      <c r="E29" s="111">
        <v>2</v>
      </c>
      <c r="F29" s="91">
        <v>91</v>
      </c>
      <c r="G29" s="78">
        <v>9</v>
      </c>
      <c r="H29" s="34"/>
      <c r="I29" s="107"/>
      <c r="K29" s="145"/>
      <c r="M29" s="53"/>
    </row>
    <row r="30" spans="6:11" ht="14.25" thickBot="1" thickTop="1">
      <c r="F30" s="52"/>
      <c r="K30" s="115"/>
    </row>
    <row r="31" spans="1:11" ht="12" customHeight="1" thickTop="1">
      <c r="A31" s="230" t="s">
        <v>39</v>
      </c>
      <c r="B31" s="120"/>
      <c r="C31" s="232" t="s">
        <v>21</v>
      </c>
      <c r="D31" s="216" t="s">
        <v>60</v>
      </c>
      <c r="E31" s="234" t="s">
        <v>61</v>
      </c>
      <c r="F31" s="237" t="s">
        <v>24</v>
      </c>
      <c r="G31" s="235" t="s">
        <v>22</v>
      </c>
      <c r="H31" s="239" t="s">
        <v>23</v>
      </c>
      <c r="K31" s="115"/>
    </row>
    <row r="32" spans="1:11" ht="15.75" customHeight="1" thickBot="1">
      <c r="A32" s="231"/>
      <c r="B32" s="142"/>
      <c r="C32" s="233"/>
      <c r="D32" s="215"/>
      <c r="E32" s="222"/>
      <c r="F32" s="238"/>
      <c r="G32" s="236"/>
      <c r="H32" s="240"/>
      <c r="K32" s="115"/>
    </row>
    <row r="33" spans="1:11" ht="14.25" thickBot="1" thickTop="1">
      <c r="A33" s="84" t="s">
        <v>40</v>
      </c>
      <c r="B33" s="84"/>
      <c r="C33" s="128"/>
      <c r="D33" s="122"/>
      <c r="E33" s="92"/>
      <c r="F33" s="82"/>
      <c r="G33" s="79"/>
      <c r="H33" s="35">
        <v>62</v>
      </c>
      <c r="K33" s="115"/>
    </row>
    <row r="34" spans="1:11" ht="13.5" thickBot="1">
      <c r="A34" s="84" t="s">
        <v>49</v>
      </c>
      <c r="B34" s="84"/>
      <c r="C34" s="129"/>
      <c r="D34" s="123"/>
      <c r="E34" s="93"/>
      <c r="F34" s="45"/>
      <c r="G34" s="80"/>
      <c r="H34" s="35"/>
      <c r="K34" s="115"/>
    </row>
    <row r="35" spans="1:8" ht="13.5" thickBot="1">
      <c r="A35" s="84" t="s">
        <v>50</v>
      </c>
      <c r="B35" s="84"/>
      <c r="C35" s="129"/>
      <c r="D35" s="123"/>
      <c r="E35" s="93"/>
      <c r="F35" s="45"/>
      <c r="G35" s="80"/>
      <c r="H35" s="35">
        <v>181</v>
      </c>
    </row>
    <row r="36" spans="1:8" ht="15.75" thickBot="1">
      <c r="A36" s="85" t="s">
        <v>36</v>
      </c>
      <c r="B36" s="131">
        <f>SUM(B32:B35)</f>
        <v>0</v>
      </c>
      <c r="C36" s="131">
        <f>SUM(C32:C35)</f>
        <v>0</v>
      </c>
      <c r="D36" s="133">
        <v>0</v>
      </c>
      <c r="E36" s="94">
        <f>SUM(E30:E35)</f>
        <v>0</v>
      </c>
      <c r="F36" s="95">
        <f>SUM(F30:F35)</f>
        <v>0</v>
      </c>
      <c r="G36" s="94">
        <f>SUM(G32:G35)</f>
        <v>0</v>
      </c>
      <c r="H36" s="41">
        <f>SUM(H33:H35)</f>
        <v>243</v>
      </c>
    </row>
    <row r="37" spans="1:8" ht="15.75" thickTop="1">
      <c r="A37" s="55"/>
      <c r="B37" s="55"/>
      <c r="C37" s="47"/>
      <c r="D37" s="47"/>
      <c r="E37" s="56"/>
      <c r="F37" s="57"/>
      <c r="G37" s="56"/>
      <c r="H37" s="58"/>
    </row>
    <row r="38" ht="13.5" thickBot="1">
      <c r="F38" s="52"/>
    </row>
    <row r="39" spans="1:8" ht="12" customHeight="1" thickTop="1">
      <c r="A39" s="217" t="s">
        <v>41</v>
      </c>
      <c r="B39" s="140"/>
      <c r="C39" s="219" t="s">
        <v>21</v>
      </c>
      <c r="D39" s="214" t="s">
        <v>60</v>
      </c>
      <c r="E39" s="221" t="s">
        <v>61</v>
      </c>
      <c r="F39" s="225" t="s">
        <v>24</v>
      </c>
      <c r="G39" s="223" t="s">
        <v>22</v>
      </c>
      <c r="H39" s="228" t="s">
        <v>23</v>
      </c>
    </row>
    <row r="40" spans="1:8" ht="15.75" customHeight="1" thickBot="1">
      <c r="A40" s="218"/>
      <c r="B40" s="141"/>
      <c r="C40" s="220"/>
      <c r="D40" s="227"/>
      <c r="E40" s="222"/>
      <c r="F40" s="226"/>
      <c r="G40" s="224"/>
      <c r="H40" s="229"/>
    </row>
    <row r="41" spans="1:13" ht="14.25" thickBot="1" thickTop="1">
      <c r="A41" s="84" t="s">
        <v>44</v>
      </c>
      <c r="B41" s="84">
        <v>9240</v>
      </c>
      <c r="C41" s="129">
        <f aca="true" t="shared" si="2" ref="C41:C53">(B41-D41)</f>
        <v>7580</v>
      </c>
      <c r="D41" s="123">
        <v>1660</v>
      </c>
      <c r="E41" s="31">
        <v>120</v>
      </c>
      <c r="F41" s="83">
        <v>1067</v>
      </c>
      <c r="G41" s="77">
        <v>734</v>
      </c>
      <c r="H41" s="33"/>
      <c r="I41" s="107"/>
      <c r="J41" s="32"/>
      <c r="M41" s="32"/>
    </row>
    <row r="42" spans="1:13" ht="13.5" thickBot="1">
      <c r="A42" s="84" t="s">
        <v>42</v>
      </c>
      <c r="B42" s="84">
        <v>9605</v>
      </c>
      <c r="C42" s="130">
        <f t="shared" si="2"/>
        <v>6813</v>
      </c>
      <c r="D42" s="125">
        <v>2792</v>
      </c>
      <c r="E42" s="119">
        <v>967</v>
      </c>
      <c r="F42" s="146">
        <v>1163</v>
      </c>
      <c r="G42" s="77">
        <v>4396</v>
      </c>
      <c r="H42" s="33"/>
      <c r="I42" s="107"/>
      <c r="J42" s="32"/>
      <c r="M42" s="32"/>
    </row>
    <row r="43" spans="1:13" ht="13.5" thickBot="1">
      <c r="A43" s="84" t="s">
        <v>43</v>
      </c>
      <c r="B43" s="84">
        <v>4058</v>
      </c>
      <c r="C43" s="129">
        <f t="shared" si="2"/>
        <v>3860</v>
      </c>
      <c r="D43" s="123">
        <v>198</v>
      </c>
      <c r="E43" s="31"/>
      <c r="F43" s="146">
        <v>649</v>
      </c>
      <c r="G43" s="77">
        <v>1137</v>
      </c>
      <c r="H43" s="33"/>
      <c r="J43" s="32"/>
      <c r="M43" s="32"/>
    </row>
    <row r="44" spans="1:13" ht="13.5" thickBot="1">
      <c r="A44" s="84" t="s">
        <v>53</v>
      </c>
      <c r="B44" s="84">
        <v>860</v>
      </c>
      <c r="C44" s="129">
        <f t="shared" si="2"/>
        <v>778</v>
      </c>
      <c r="D44" s="123">
        <v>82</v>
      </c>
      <c r="E44" s="31">
        <v>2</v>
      </c>
      <c r="F44" s="83">
        <v>217</v>
      </c>
      <c r="G44" s="77">
        <v>858</v>
      </c>
      <c r="H44" s="33">
        <v>111</v>
      </c>
      <c r="I44" s="107"/>
      <c r="J44" s="32"/>
      <c r="L44" s="107"/>
      <c r="M44" s="32"/>
    </row>
    <row r="45" spans="1:13" ht="13.5" thickBot="1">
      <c r="A45" s="84" t="s">
        <v>32</v>
      </c>
      <c r="B45" s="84">
        <v>561</v>
      </c>
      <c r="C45" s="129">
        <f t="shared" si="2"/>
        <v>242</v>
      </c>
      <c r="D45" s="123">
        <v>319</v>
      </c>
      <c r="E45" s="31">
        <v>310</v>
      </c>
      <c r="F45" s="45">
        <v>75</v>
      </c>
      <c r="G45" s="77">
        <v>1200</v>
      </c>
      <c r="H45" s="33">
        <v>80</v>
      </c>
      <c r="I45" s="107"/>
      <c r="J45" s="32"/>
      <c r="K45" s="107"/>
      <c r="L45" s="107"/>
      <c r="M45" s="32"/>
    </row>
    <row r="46" spans="1:13" ht="13.5" thickBot="1">
      <c r="A46" s="84" t="s">
        <v>56</v>
      </c>
      <c r="B46" s="84"/>
      <c r="C46" s="129">
        <f t="shared" si="2"/>
        <v>0</v>
      </c>
      <c r="D46" s="123"/>
      <c r="E46" s="31"/>
      <c r="F46" s="83"/>
      <c r="G46" s="77">
        <v>219</v>
      </c>
      <c r="H46" s="33"/>
      <c r="J46" s="32"/>
      <c r="M46" s="32"/>
    </row>
    <row r="47" spans="1:13" ht="13.5" thickBot="1">
      <c r="A47" s="84" t="s">
        <v>57</v>
      </c>
      <c r="B47" s="84">
        <v>492</v>
      </c>
      <c r="C47" s="129">
        <f t="shared" si="2"/>
        <v>15</v>
      </c>
      <c r="D47" s="123">
        <v>477</v>
      </c>
      <c r="E47" s="31">
        <v>416</v>
      </c>
      <c r="F47" s="83">
        <v>62</v>
      </c>
      <c r="G47" s="77">
        <v>578</v>
      </c>
      <c r="H47" s="33"/>
      <c r="J47" s="32"/>
      <c r="M47" s="32"/>
    </row>
    <row r="48" spans="1:13" ht="13.5" thickBot="1">
      <c r="A48" s="84" t="s">
        <v>54</v>
      </c>
      <c r="B48" s="84"/>
      <c r="C48" s="129">
        <f t="shared" si="2"/>
        <v>0</v>
      </c>
      <c r="D48" s="123"/>
      <c r="E48" s="31"/>
      <c r="F48" s="83"/>
      <c r="G48" s="77">
        <v>82</v>
      </c>
      <c r="H48" s="33"/>
      <c r="J48" s="32"/>
      <c r="M48" s="32"/>
    </row>
    <row r="49" spans="1:13" ht="13.5" thickBot="1">
      <c r="A49" s="84" t="s">
        <v>55</v>
      </c>
      <c r="B49" s="84"/>
      <c r="C49" s="129">
        <f t="shared" si="2"/>
        <v>0</v>
      </c>
      <c r="D49" s="123"/>
      <c r="E49" s="31"/>
      <c r="F49" s="83"/>
      <c r="G49" s="77">
        <v>548</v>
      </c>
      <c r="H49" s="33"/>
      <c r="J49" s="32"/>
      <c r="M49" s="32"/>
    </row>
    <row r="50" spans="1:13" ht="13.5" thickBot="1">
      <c r="A50" s="84" t="s">
        <v>75</v>
      </c>
      <c r="B50" s="84">
        <v>117</v>
      </c>
      <c r="C50" s="129">
        <f t="shared" si="2"/>
        <v>0</v>
      </c>
      <c r="D50" s="123">
        <v>117</v>
      </c>
      <c r="E50" s="31">
        <v>116</v>
      </c>
      <c r="F50" s="83"/>
      <c r="G50" s="77"/>
      <c r="H50" s="33"/>
      <c r="J50" s="32"/>
      <c r="M50" s="32"/>
    </row>
    <row r="51" spans="1:13" ht="13.5" thickBot="1">
      <c r="A51" s="84" t="s">
        <v>72</v>
      </c>
      <c r="B51" s="84">
        <v>457</v>
      </c>
      <c r="C51" s="129">
        <f t="shared" si="2"/>
        <v>353</v>
      </c>
      <c r="D51" s="123">
        <v>104</v>
      </c>
      <c r="E51" s="31">
        <v>104</v>
      </c>
      <c r="F51" s="83">
        <v>5</v>
      </c>
      <c r="G51" s="77">
        <v>109</v>
      </c>
      <c r="H51" s="33"/>
      <c r="I51" s="107"/>
      <c r="J51" s="32"/>
      <c r="M51" s="32"/>
    </row>
    <row r="52" spans="1:13" ht="13.5" thickBot="1">
      <c r="A52" s="84" t="s">
        <v>73</v>
      </c>
      <c r="B52" s="84"/>
      <c r="C52" s="129">
        <f t="shared" si="2"/>
        <v>0</v>
      </c>
      <c r="D52" s="123"/>
      <c r="E52" s="31"/>
      <c r="F52" s="83">
        <v>60</v>
      </c>
      <c r="G52" s="77"/>
      <c r="H52" s="33"/>
      <c r="M52" s="32"/>
    </row>
    <row r="53" spans="1:13" ht="13.5" thickBot="1">
      <c r="A53" s="84" t="s">
        <v>45</v>
      </c>
      <c r="B53" s="84"/>
      <c r="C53" s="129">
        <f t="shared" si="2"/>
        <v>0</v>
      </c>
      <c r="D53" s="123"/>
      <c r="E53" s="31"/>
      <c r="F53" s="83"/>
      <c r="G53" s="77"/>
      <c r="H53" s="33"/>
      <c r="M53" s="32"/>
    </row>
    <row r="54" spans="1:8" ht="15.75" thickBot="1">
      <c r="A54" s="85" t="s">
        <v>36</v>
      </c>
      <c r="B54" s="131">
        <f aca="true" t="shared" si="3" ref="B54:H54">SUM(B41:B53)</f>
        <v>25390</v>
      </c>
      <c r="C54" s="131">
        <f t="shared" si="3"/>
        <v>19641</v>
      </c>
      <c r="D54" s="133">
        <f t="shared" si="3"/>
        <v>5749</v>
      </c>
      <c r="E54" s="94">
        <f t="shared" si="3"/>
        <v>2035</v>
      </c>
      <c r="F54" s="95">
        <f t="shared" si="3"/>
        <v>3298</v>
      </c>
      <c r="G54" s="94">
        <f t="shared" si="3"/>
        <v>9861</v>
      </c>
      <c r="H54" s="40">
        <f t="shared" si="3"/>
        <v>191</v>
      </c>
    </row>
    <row r="55" spans="3:8" ht="14.25" thickBot="1" thickTop="1">
      <c r="C55" s="32"/>
      <c r="D55" s="32"/>
      <c r="E55" s="53"/>
      <c r="F55" s="32"/>
      <c r="G55" s="32"/>
      <c r="H55" s="53"/>
    </row>
    <row r="56" spans="1:8" ht="14.25" thickBot="1" thickTop="1">
      <c r="A56" s="30"/>
      <c r="B56" s="86"/>
      <c r="C56" s="128"/>
      <c r="D56" s="122"/>
      <c r="E56" s="36"/>
      <c r="F56" s="37"/>
      <c r="G56" s="81"/>
      <c r="H56" s="38"/>
    </row>
    <row r="57" spans="1:8" ht="15.75" thickBot="1">
      <c r="A57" s="98" t="s">
        <v>46</v>
      </c>
      <c r="B57" s="138">
        <f aca="true" t="shared" si="4" ref="B57:H57">SUM(B18,B23,B27,B28,B29,B36,B54)</f>
        <v>74226</v>
      </c>
      <c r="C57" s="138">
        <f t="shared" si="4"/>
        <v>54594</v>
      </c>
      <c r="D57" s="134">
        <f t="shared" si="4"/>
        <v>19632</v>
      </c>
      <c r="E57" s="97">
        <f t="shared" si="4"/>
        <v>12875</v>
      </c>
      <c r="F57" s="96">
        <f t="shared" si="4"/>
        <v>11740</v>
      </c>
      <c r="G57" s="109">
        <f t="shared" si="4"/>
        <v>19348</v>
      </c>
      <c r="H57" s="73">
        <f t="shared" si="4"/>
        <v>21005</v>
      </c>
    </row>
    <row r="58" spans="1:8" ht="15.75" thickBot="1">
      <c r="A58" s="29"/>
      <c r="B58" s="85"/>
      <c r="C58" s="131"/>
      <c r="D58" s="135"/>
      <c r="E58" s="94"/>
      <c r="F58" s="95"/>
      <c r="G58" s="94"/>
      <c r="H58" s="34"/>
    </row>
    <row r="59" ht="13.5" thickTop="1"/>
    <row r="60" ht="12.75">
      <c r="A60" t="s">
        <v>84</v>
      </c>
    </row>
  </sheetData>
  <mergeCells count="28">
    <mergeCell ref="H21:H22"/>
    <mergeCell ref="E25:E26"/>
    <mergeCell ref="G25:G26"/>
    <mergeCell ref="F25:F26"/>
    <mergeCell ref="A21:A22"/>
    <mergeCell ref="C21:C22"/>
    <mergeCell ref="E21:E22"/>
    <mergeCell ref="G21:G22"/>
    <mergeCell ref="F21:F22"/>
    <mergeCell ref="D21:D22"/>
    <mergeCell ref="H39:H40"/>
    <mergeCell ref="H25:H26"/>
    <mergeCell ref="A31:A32"/>
    <mergeCell ref="C31:C32"/>
    <mergeCell ref="E31:E32"/>
    <mergeCell ref="G31:G32"/>
    <mergeCell ref="F31:F32"/>
    <mergeCell ref="H31:H32"/>
    <mergeCell ref="A25:A26"/>
    <mergeCell ref="C25:C26"/>
    <mergeCell ref="E39:E40"/>
    <mergeCell ref="G39:G40"/>
    <mergeCell ref="F39:F40"/>
    <mergeCell ref="D39:D40"/>
    <mergeCell ref="D25:D26"/>
    <mergeCell ref="D31:D32"/>
    <mergeCell ref="A39:A40"/>
    <mergeCell ref="C39:C40"/>
  </mergeCells>
  <printOptions/>
  <pageMargins left="0.7874015748031497" right="0.7874015748031497" top="0.37" bottom="0.7874015748031497" header="0.3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88" sqref="A88"/>
    </sheetView>
  </sheetViews>
  <sheetFormatPr defaultColWidth="9.140625" defaultRowHeight="12.75"/>
  <cols>
    <col min="1" max="1" width="24.00390625" style="0" customWidth="1"/>
    <col min="3" max="3" width="9.28125" style="0" customWidth="1"/>
    <col min="4" max="9" width="7.7109375" style="0" customWidth="1"/>
  </cols>
  <sheetData>
    <row r="1" spans="1:16" ht="13.5" thickBot="1">
      <c r="A1" s="13" t="s">
        <v>87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60" thickBot="1">
      <c r="A2" s="61" t="s">
        <v>58</v>
      </c>
      <c r="B2" s="62" t="s">
        <v>18</v>
      </c>
      <c r="C2" s="63" t="s">
        <v>19</v>
      </c>
      <c r="D2" s="64" t="s">
        <v>0</v>
      </c>
      <c r="E2" s="64" t="s">
        <v>3</v>
      </c>
      <c r="F2" s="100" t="s">
        <v>63</v>
      </c>
      <c r="G2" s="100" t="s">
        <v>68</v>
      </c>
      <c r="H2" s="65" t="s">
        <v>64</v>
      </c>
      <c r="I2" s="66" t="s">
        <v>1</v>
      </c>
      <c r="J2" s="14"/>
      <c r="K2" s="14"/>
      <c r="L2" s="14"/>
      <c r="M2" s="14"/>
      <c r="N2" s="14"/>
      <c r="O2" s="14"/>
      <c r="P2" s="14"/>
    </row>
    <row r="3" spans="1:16" ht="12.75">
      <c r="A3" s="26" t="s">
        <v>47</v>
      </c>
      <c r="B3" s="21">
        <v>2826</v>
      </c>
      <c r="C3" s="27">
        <v>1182</v>
      </c>
      <c r="D3" s="27">
        <v>1478</v>
      </c>
      <c r="E3" s="27">
        <v>3492</v>
      </c>
      <c r="F3" s="28">
        <v>476</v>
      </c>
      <c r="G3" s="28">
        <v>41</v>
      </c>
      <c r="H3" s="28">
        <v>532</v>
      </c>
      <c r="I3" s="20">
        <f aca="true" t="shared" si="0" ref="I3:I8">SUM(B3:H3)</f>
        <v>10027</v>
      </c>
      <c r="J3" s="17"/>
      <c r="K3" s="17"/>
      <c r="L3" s="17"/>
      <c r="M3" s="17"/>
      <c r="N3" s="17"/>
      <c r="O3" s="17"/>
      <c r="P3" s="17"/>
    </row>
    <row r="4" spans="1:16" ht="12.75">
      <c r="A4" s="25" t="s">
        <v>2</v>
      </c>
      <c r="B4" s="18">
        <v>4763</v>
      </c>
      <c r="C4" s="18">
        <v>3334</v>
      </c>
      <c r="D4" s="116">
        <v>434</v>
      </c>
      <c r="E4" s="18">
        <v>6635</v>
      </c>
      <c r="F4" s="19">
        <v>111</v>
      </c>
      <c r="G4" s="19">
        <v>16</v>
      </c>
      <c r="H4" s="19">
        <v>28</v>
      </c>
      <c r="I4" s="20">
        <f t="shared" si="0"/>
        <v>15321</v>
      </c>
      <c r="J4" s="17"/>
      <c r="K4" s="16"/>
      <c r="L4" s="17"/>
      <c r="M4" s="17"/>
      <c r="N4" s="17"/>
      <c r="O4" s="17"/>
      <c r="P4" s="17"/>
    </row>
    <row r="5" spans="1:16" ht="12.75">
      <c r="A5" s="12" t="s">
        <v>62</v>
      </c>
      <c r="B5" s="18">
        <v>3415</v>
      </c>
      <c r="C5" s="18">
        <v>470</v>
      </c>
      <c r="D5" s="18">
        <v>84</v>
      </c>
      <c r="E5" s="18">
        <v>1140</v>
      </c>
      <c r="F5" s="19">
        <v>607</v>
      </c>
      <c r="G5" s="19">
        <v>19</v>
      </c>
      <c r="H5" s="19">
        <v>8</v>
      </c>
      <c r="I5" s="20">
        <f t="shared" si="0"/>
        <v>5743</v>
      </c>
      <c r="J5" s="17"/>
      <c r="K5" s="17"/>
      <c r="L5" s="17"/>
      <c r="M5" s="17"/>
      <c r="N5" s="17"/>
      <c r="O5" s="17"/>
      <c r="P5" s="17"/>
    </row>
    <row r="6" spans="1:16" ht="12.75">
      <c r="A6" s="12" t="s">
        <v>11</v>
      </c>
      <c r="B6" s="18">
        <v>52</v>
      </c>
      <c r="C6" s="18">
        <v>49</v>
      </c>
      <c r="D6" s="18">
        <v>912</v>
      </c>
      <c r="E6" s="18">
        <v>43</v>
      </c>
      <c r="F6" s="112">
        <v>3</v>
      </c>
      <c r="G6" s="113">
        <v>2</v>
      </c>
      <c r="H6" s="19">
        <v>208</v>
      </c>
      <c r="I6" s="20">
        <f t="shared" si="0"/>
        <v>1269</v>
      </c>
      <c r="J6" s="17"/>
      <c r="K6" s="17"/>
      <c r="L6" s="17"/>
      <c r="M6" s="17"/>
      <c r="N6" s="17"/>
      <c r="O6" s="17"/>
      <c r="P6" s="17"/>
    </row>
    <row r="7" spans="1:16" ht="13.5" thickBot="1">
      <c r="A7" s="12" t="s">
        <v>70</v>
      </c>
      <c r="B7" s="114">
        <v>593</v>
      </c>
      <c r="C7" s="18">
        <v>1125</v>
      </c>
      <c r="D7" s="18">
        <v>33</v>
      </c>
      <c r="E7" s="18">
        <v>511</v>
      </c>
      <c r="F7" s="19">
        <v>21</v>
      </c>
      <c r="G7" s="19">
        <v>13</v>
      </c>
      <c r="H7" s="113">
        <v>1</v>
      </c>
      <c r="I7" s="20">
        <f t="shared" si="0"/>
        <v>2297</v>
      </c>
      <c r="J7" s="17"/>
      <c r="K7" s="17"/>
      <c r="L7" s="17"/>
      <c r="M7" s="17"/>
      <c r="N7" s="17"/>
      <c r="O7" s="17"/>
      <c r="P7" s="17"/>
    </row>
    <row r="8" spans="1:16" ht="13.5" thickBot="1">
      <c r="A8" s="22"/>
      <c r="B8" s="4">
        <f aca="true" t="shared" si="1" ref="B8:H8">SUM(B3:B7)</f>
        <v>11649</v>
      </c>
      <c r="C8" s="2">
        <f t="shared" si="1"/>
        <v>6160</v>
      </c>
      <c r="D8" s="2">
        <f t="shared" si="1"/>
        <v>2941</v>
      </c>
      <c r="E8" s="2">
        <f t="shared" si="1"/>
        <v>11821</v>
      </c>
      <c r="F8" s="3">
        <f t="shared" si="1"/>
        <v>1218</v>
      </c>
      <c r="G8" s="3">
        <f t="shared" si="1"/>
        <v>91</v>
      </c>
      <c r="H8" s="3">
        <f t="shared" si="1"/>
        <v>777</v>
      </c>
      <c r="I8" s="23">
        <f t="shared" si="0"/>
        <v>34657</v>
      </c>
      <c r="J8" s="1"/>
      <c r="K8" s="24"/>
      <c r="L8" s="1"/>
      <c r="M8" s="1"/>
      <c r="N8" s="1"/>
      <c r="O8" s="1"/>
      <c r="P8" s="1"/>
    </row>
    <row r="11" spans="1:16" ht="13.5" thickBot="1">
      <c r="A11" s="15"/>
      <c r="B11" s="17"/>
      <c r="C11" s="17"/>
      <c r="D11" s="17"/>
      <c r="E11" s="17"/>
      <c r="F11" s="17"/>
      <c r="G11" s="17"/>
      <c r="H11" s="17"/>
      <c r="I11" s="17"/>
      <c r="J11" s="17"/>
      <c r="O11" s="17"/>
      <c r="P11" s="17"/>
    </row>
    <row r="12" spans="1:16" ht="72.75" customHeight="1" thickBot="1">
      <c r="A12" s="67" t="s">
        <v>59</v>
      </c>
      <c r="B12" s="68" t="s">
        <v>18</v>
      </c>
      <c r="C12" s="69" t="s">
        <v>19</v>
      </c>
      <c r="D12" s="70" t="s">
        <v>0</v>
      </c>
      <c r="E12" s="70" t="s">
        <v>3</v>
      </c>
      <c r="F12" s="101" t="s">
        <v>63</v>
      </c>
      <c r="G12" s="101" t="s">
        <v>69</v>
      </c>
      <c r="H12" s="71" t="s">
        <v>64</v>
      </c>
      <c r="I12" s="72" t="s">
        <v>1</v>
      </c>
      <c r="J12" s="14"/>
      <c r="K12" s="14"/>
      <c r="L12" s="14"/>
      <c r="M12" s="14"/>
      <c r="N12" s="14"/>
      <c r="O12" s="14"/>
      <c r="P12" s="14"/>
    </row>
    <row r="13" spans="1:16" ht="12.75">
      <c r="A13" s="12" t="s">
        <v>16</v>
      </c>
      <c r="B13" s="114">
        <v>7250</v>
      </c>
      <c r="C13" s="18">
        <v>18</v>
      </c>
      <c r="D13" s="18"/>
      <c r="E13" s="18"/>
      <c r="F13" s="19">
        <v>312</v>
      </c>
      <c r="G13" s="19"/>
      <c r="H13" s="19"/>
      <c r="I13" s="20">
        <f aca="true" t="shared" si="2" ref="I13:I18">SUM(B13:H13)</f>
        <v>7580</v>
      </c>
      <c r="J13" s="17"/>
      <c r="K13" s="17"/>
      <c r="L13" s="17"/>
      <c r="M13" s="17"/>
      <c r="N13" s="17"/>
      <c r="O13" s="17"/>
      <c r="P13" s="17"/>
    </row>
    <row r="14" spans="1:16" ht="12.75">
      <c r="A14" s="12" t="s">
        <v>17</v>
      </c>
      <c r="B14" s="114">
        <v>6684</v>
      </c>
      <c r="C14" s="18">
        <v>41</v>
      </c>
      <c r="D14" s="18"/>
      <c r="E14" s="18"/>
      <c r="F14" s="19">
        <v>88</v>
      </c>
      <c r="G14" s="19"/>
      <c r="H14" s="19"/>
      <c r="I14" s="20">
        <f t="shared" si="2"/>
        <v>6813</v>
      </c>
      <c r="J14" s="17"/>
      <c r="K14" s="17"/>
      <c r="L14" s="17"/>
      <c r="M14" s="17"/>
      <c r="N14" s="17"/>
      <c r="O14" s="17"/>
      <c r="P14" s="16"/>
    </row>
    <row r="15" spans="1:16" ht="12.75">
      <c r="A15" s="12" t="s">
        <v>12</v>
      </c>
      <c r="B15" s="114"/>
      <c r="C15" s="18"/>
      <c r="D15" s="18">
        <v>3834</v>
      </c>
      <c r="E15" s="18"/>
      <c r="F15" s="19"/>
      <c r="G15" s="19"/>
      <c r="H15" s="19">
        <v>90</v>
      </c>
      <c r="I15" s="20">
        <f t="shared" si="2"/>
        <v>3924</v>
      </c>
      <c r="J15" s="17"/>
      <c r="K15" s="17"/>
      <c r="L15" s="17"/>
      <c r="M15" s="17"/>
      <c r="N15" s="17"/>
      <c r="O15" s="17"/>
      <c r="P15" s="16"/>
    </row>
    <row r="16" spans="1:16" ht="12.75">
      <c r="A16" s="12" t="s">
        <v>65</v>
      </c>
      <c r="B16" s="18"/>
      <c r="C16" s="18">
        <v>778</v>
      </c>
      <c r="D16" s="18"/>
      <c r="E16" s="18"/>
      <c r="F16" s="19"/>
      <c r="G16" s="19"/>
      <c r="H16" s="19"/>
      <c r="I16" s="20">
        <f t="shared" si="2"/>
        <v>778</v>
      </c>
      <c r="J16" s="17"/>
      <c r="K16" s="17"/>
      <c r="L16" s="17"/>
      <c r="M16" s="17"/>
      <c r="N16" s="17"/>
      <c r="O16" s="17"/>
      <c r="P16" s="16"/>
    </row>
    <row r="17" spans="1:16" ht="12.75">
      <c r="A17" s="12" t="s">
        <v>66</v>
      </c>
      <c r="B17" s="114">
        <v>235</v>
      </c>
      <c r="C17" s="18">
        <v>2</v>
      </c>
      <c r="D17" s="18"/>
      <c r="E17" s="117">
        <v>5</v>
      </c>
      <c r="F17" s="19"/>
      <c r="G17" s="19"/>
      <c r="H17" s="19"/>
      <c r="I17" s="20">
        <f t="shared" si="2"/>
        <v>242</v>
      </c>
      <c r="J17" s="17"/>
      <c r="K17" s="17"/>
      <c r="L17" s="17"/>
      <c r="M17" s="17"/>
      <c r="N17" s="17"/>
      <c r="O17" s="17"/>
      <c r="P17" s="16"/>
    </row>
    <row r="18" spans="1:16" ht="12.75">
      <c r="A18" s="12" t="s">
        <v>74</v>
      </c>
      <c r="B18" s="114"/>
      <c r="C18" s="18"/>
      <c r="D18" s="18"/>
      <c r="E18" s="18"/>
      <c r="F18" s="19"/>
      <c r="G18" s="19"/>
      <c r="H18" s="19"/>
      <c r="I18" s="20">
        <f t="shared" si="2"/>
        <v>0</v>
      </c>
      <c r="J18" s="17"/>
      <c r="K18" s="17"/>
      <c r="L18" s="17"/>
      <c r="M18" s="17"/>
      <c r="N18" s="17"/>
      <c r="O18" s="17"/>
      <c r="P18" s="16"/>
    </row>
    <row r="19" spans="1:14" ht="12.75">
      <c r="A19" s="12" t="s">
        <v>67</v>
      </c>
      <c r="B19" s="114"/>
      <c r="C19" s="18">
        <v>353</v>
      </c>
      <c r="D19" s="18"/>
      <c r="E19" s="18"/>
      <c r="F19" s="19"/>
      <c r="G19" s="19"/>
      <c r="H19" s="19"/>
      <c r="I19" s="20">
        <f aca="true" t="shared" si="3" ref="I19:I25">SUM(B19:H19)</f>
        <v>353</v>
      </c>
      <c r="J19" s="17"/>
      <c r="K19" s="17"/>
      <c r="L19" s="17"/>
      <c r="M19" s="17"/>
      <c r="N19" s="16"/>
    </row>
    <row r="20" spans="1:14" ht="12.75">
      <c r="A20" s="12" t="s">
        <v>75</v>
      </c>
      <c r="B20" s="114"/>
      <c r="C20" s="18"/>
      <c r="D20" s="18"/>
      <c r="E20" s="18"/>
      <c r="F20" s="19"/>
      <c r="G20" s="19"/>
      <c r="H20" s="19"/>
      <c r="I20" s="20">
        <f>SUM(B20:H20)</f>
        <v>0</v>
      </c>
      <c r="J20" s="17"/>
      <c r="K20" s="17"/>
      <c r="L20" s="17"/>
      <c r="M20" s="17"/>
      <c r="N20" s="16"/>
    </row>
    <row r="21" spans="1:14" ht="12.75">
      <c r="A21" s="12" t="s">
        <v>73</v>
      </c>
      <c r="B21" s="114"/>
      <c r="C21" s="18"/>
      <c r="D21" s="18"/>
      <c r="E21" s="18"/>
      <c r="F21" s="19"/>
      <c r="G21" s="19"/>
      <c r="H21" s="19"/>
      <c r="I21" s="20">
        <f t="shared" si="3"/>
        <v>0</v>
      </c>
      <c r="J21" s="17"/>
      <c r="K21" s="17"/>
      <c r="L21" s="17"/>
      <c r="M21" s="17"/>
      <c r="N21" s="16"/>
    </row>
    <row r="22" spans="1:14" ht="12.75">
      <c r="A22" s="12" t="s">
        <v>13</v>
      </c>
      <c r="B22" s="114"/>
      <c r="C22" s="18">
        <v>19</v>
      </c>
      <c r="D22" s="18"/>
      <c r="E22" s="18">
        <v>37</v>
      </c>
      <c r="F22" s="19"/>
      <c r="G22" s="19"/>
      <c r="H22" s="19"/>
      <c r="I22" s="20">
        <f t="shared" si="3"/>
        <v>56</v>
      </c>
      <c r="J22" s="17"/>
      <c r="K22" s="17"/>
      <c r="L22" s="17"/>
      <c r="M22" s="17"/>
      <c r="N22" s="17"/>
    </row>
    <row r="23" spans="1:14" ht="12.75">
      <c r="A23" s="12" t="s">
        <v>14</v>
      </c>
      <c r="B23" s="114">
        <v>431</v>
      </c>
      <c r="C23" s="18"/>
      <c r="D23" s="18"/>
      <c r="E23" s="18"/>
      <c r="F23" s="19">
        <v>6</v>
      </c>
      <c r="G23" s="19"/>
      <c r="H23" s="19"/>
      <c r="I23" s="20">
        <f t="shared" si="3"/>
        <v>437</v>
      </c>
      <c r="J23" s="17"/>
      <c r="K23" s="17"/>
      <c r="L23" s="17"/>
      <c r="M23" s="17"/>
      <c r="N23" s="17"/>
    </row>
    <row r="24" spans="1:14" ht="13.5" thickBot="1">
      <c r="A24" s="12" t="s">
        <v>15</v>
      </c>
      <c r="B24" s="114"/>
      <c r="C24" s="18"/>
      <c r="D24" s="18">
        <v>9</v>
      </c>
      <c r="E24" s="18"/>
      <c r="F24" s="19"/>
      <c r="G24" s="19"/>
      <c r="H24" s="19"/>
      <c r="I24" s="20">
        <f t="shared" si="3"/>
        <v>9</v>
      </c>
      <c r="J24" s="17"/>
      <c r="K24" s="17"/>
      <c r="L24" s="17"/>
      <c r="M24" s="17"/>
      <c r="N24" s="17"/>
    </row>
    <row r="25" spans="1:14" ht="13.5" thickBot="1">
      <c r="A25" s="22"/>
      <c r="B25" s="4">
        <f>SUM(B13:B24)</f>
        <v>14600</v>
      </c>
      <c r="C25" s="2">
        <f aca="true" t="shared" si="4" ref="C25:H25">SUM(C13:C24)</f>
        <v>1211</v>
      </c>
      <c r="D25" s="2">
        <f t="shared" si="4"/>
        <v>3843</v>
      </c>
      <c r="E25" s="2">
        <f t="shared" si="4"/>
        <v>42</v>
      </c>
      <c r="F25" s="3">
        <f t="shared" si="4"/>
        <v>406</v>
      </c>
      <c r="G25" s="3">
        <f t="shared" si="4"/>
        <v>0</v>
      </c>
      <c r="H25" s="3">
        <f t="shared" si="4"/>
        <v>90</v>
      </c>
      <c r="I25" s="23">
        <f t="shared" si="3"/>
        <v>20192</v>
      </c>
      <c r="J25" s="17"/>
      <c r="K25" s="17"/>
      <c r="L25" s="17"/>
      <c r="M25" s="17"/>
      <c r="N25" s="17"/>
    </row>
    <row r="27" spans="1:14" ht="13.5" thickBot="1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3.5" thickBot="1">
      <c r="A28" s="102" t="s">
        <v>36</v>
      </c>
      <c r="B28" s="103">
        <f>SUM(B8,B25)</f>
        <v>26249</v>
      </c>
      <c r="C28" s="103">
        <f aca="true" t="shared" si="5" ref="C28:H28">SUM(C25,C8)</f>
        <v>7371</v>
      </c>
      <c r="D28" s="103">
        <f t="shared" si="5"/>
        <v>6784</v>
      </c>
      <c r="E28" s="103">
        <f t="shared" si="5"/>
        <v>11863</v>
      </c>
      <c r="F28" s="103">
        <f t="shared" si="5"/>
        <v>1624</v>
      </c>
      <c r="G28" s="103">
        <f t="shared" si="5"/>
        <v>91</v>
      </c>
      <c r="H28" s="103">
        <f t="shared" si="5"/>
        <v>867</v>
      </c>
      <c r="I28" s="99">
        <f>SUM(I8,I25)</f>
        <v>54849</v>
      </c>
      <c r="J28" s="17"/>
      <c r="K28" s="17"/>
      <c r="L28" s="17"/>
      <c r="M28" s="17"/>
      <c r="N28" s="17"/>
    </row>
    <row r="30" ht="12.75">
      <c r="A30" t="s">
        <v>83</v>
      </c>
    </row>
    <row r="31" ht="13.5" thickBot="1"/>
    <row r="32" spans="1:9" ht="46.5" thickBot="1">
      <c r="A32" s="61" t="s">
        <v>58</v>
      </c>
      <c r="B32" s="62" t="s">
        <v>18</v>
      </c>
      <c r="C32" s="63" t="s">
        <v>19</v>
      </c>
      <c r="D32" s="64" t="s">
        <v>0</v>
      </c>
      <c r="E32" s="64" t="s">
        <v>3</v>
      </c>
      <c r="F32" s="100" t="s">
        <v>63</v>
      </c>
      <c r="G32" s="100" t="s">
        <v>68</v>
      </c>
      <c r="H32" s="65" t="s">
        <v>64</v>
      </c>
      <c r="I32" s="66" t="s">
        <v>1</v>
      </c>
    </row>
    <row r="33" spans="1:9" ht="12.75">
      <c r="A33" s="26" t="s">
        <v>47</v>
      </c>
      <c r="B33" s="139">
        <f aca="true" t="shared" si="6" ref="B33:B38">(B3/I3)*100</f>
        <v>28.18390346065623</v>
      </c>
      <c r="C33" s="139">
        <f aca="true" t="shared" si="7" ref="C33:C38">(C3/I3)*100</f>
        <v>11.788171935773411</v>
      </c>
      <c r="D33" s="139">
        <f aca="true" t="shared" si="8" ref="D33:D38">(D3/I3)*100</f>
        <v>14.740201456068613</v>
      </c>
      <c r="E33" s="139">
        <f aca="true" t="shared" si="9" ref="E33:E38">(E3/I3)*100</f>
        <v>34.82596988132043</v>
      </c>
      <c r="F33" s="139">
        <f aca="true" t="shared" si="10" ref="F33:F38">(F3/I3)*100</f>
        <v>4.747182606961204</v>
      </c>
      <c r="G33" s="139">
        <f aca="true" t="shared" si="11" ref="G33:G38">(G3/I3)*100</f>
        <v>0.40889598085170037</v>
      </c>
      <c r="H33" s="181">
        <f aca="true" t="shared" si="12" ref="H33:H38">(H3/I3)*100</f>
        <v>5.305674678368405</v>
      </c>
      <c r="I33" s="182">
        <f aca="true" t="shared" si="13" ref="I33:I38">SUM(B33:H33)</f>
        <v>99.99999999999999</v>
      </c>
    </row>
    <row r="34" spans="1:9" ht="12.75">
      <c r="A34" s="25" t="s">
        <v>2</v>
      </c>
      <c r="B34" s="139">
        <f t="shared" si="6"/>
        <v>31.08804908295803</v>
      </c>
      <c r="C34" s="139">
        <f t="shared" si="7"/>
        <v>21.76098165916063</v>
      </c>
      <c r="D34" s="139">
        <f t="shared" si="8"/>
        <v>2.83271326936884</v>
      </c>
      <c r="E34" s="139">
        <f t="shared" si="9"/>
        <v>43.30657267802363</v>
      </c>
      <c r="F34" s="139">
        <f t="shared" si="10"/>
        <v>0.7244957900920305</v>
      </c>
      <c r="G34" s="139">
        <f t="shared" si="11"/>
        <v>0.10443182559885125</v>
      </c>
      <c r="H34" s="181">
        <f t="shared" si="12"/>
        <v>0.18275569479798967</v>
      </c>
      <c r="I34" s="20">
        <f t="shared" si="13"/>
        <v>100</v>
      </c>
    </row>
    <row r="35" spans="1:9" ht="12.75">
      <c r="A35" s="12" t="s">
        <v>62</v>
      </c>
      <c r="B35" s="139">
        <f t="shared" si="6"/>
        <v>59.463694932961864</v>
      </c>
      <c r="C35" s="139">
        <f t="shared" si="7"/>
        <v>8.183876022984503</v>
      </c>
      <c r="D35" s="139">
        <f t="shared" si="8"/>
        <v>1.462650182831273</v>
      </c>
      <c r="E35" s="139">
        <f t="shared" si="9"/>
        <v>19.85025248128156</v>
      </c>
      <c r="F35" s="139">
        <f t="shared" si="10"/>
        <v>10.569388821173604</v>
      </c>
      <c r="G35" s="139">
        <f t="shared" si="11"/>
        <v>0.3308375413546927</v>
      </c>
      <c r="H35" s="181">
        <f t="shared" si="12"/>
        <v>0.1393000174125022</v>
      </c>
      <c r="I35" s="20">
        <f t="shared" si="13"/>
        <v>100</v>
      </c>
    </row>
    <row r="36" spans="1:9" ht="12.75">
      <c r="A36" s="12" t="s">
        <v>11</v>
      </c>
      <c r="B36" s="139">
        <f t="shared" si="6"/>
        <v>4.097714736012608</v>
      </c>
      <c r="C36" s="139">
        <f t="shared" si="7"/>
        <v>3.8613081166272654</v>
      </c>
      <c r="D36" s="139">
        <f t="shared" si="8"/>
        <v>71.8676122931442</v>
      </c>
      <c r="E36" s="139">
        <f t="shared" si="9"/>
        <v>3.38849487785658</v>
      </c>
      <c r="F36" s="139">
        <f t="shared" si="10"/>
        <v>0.2364066193853428</v>
      </c>
      <c r="G36" s="139">
        <f t="shared" si="11"/>
        <v>0.15760441292356187</v>
      </c>
      <c r="H36" s="181">
        <f t="shared" si="12"/>
        <v>16.390858944050432</v>
      </c>
      <c r="I36" s="20">
        <f t="shared" si="13"/>
        <v>100</v>
      </c>
    </row>
    <row r="37" spans="1:9" ht="13.5" thickBot="1">
      <c r="A37" s="12" t="s">
        <v>70</v>
      </c>
      <c r="B37" s="184">
        <f t="shared" si="6"/>
        <v>25.81628210709621</v>
      </c>
      <c r="C37" s="184">
        <f t="shared" si="7"/>
        <v>48.976926425772746</v>
      </c>
      <c r="D37" s="184">
        <f t="shared" si="8"/>
        <v>1.436656508489334</v>
      </c>
      <c r="E37" s="184">
        <f t="shared" si="9"/>
        <v>22.246408358728775</v>
      </c>
      <c r="F37" s="184">
        <f t="shared" si="10"/>
        <v>0.914235959947758</v>
      </c>
      <c r="G37" s="184">
        <f t="shared" si="11"/>
        <v>0.5659555942533739</v>
      </c>
      <c r="H37" s="185">
        <f t="shared" si="12"/>
        <v>0.043535045711798</v>
      </c>
      <c r="I37" s="183">
        <f t="shared" si="13"/>
        <v>99.99999999999999</v>
      </c>
    </row>
    <row r="38" spans="1:9" ht="13.5" thickBot="1">
      <c r="A38" s="22"/>
      <c r="B38" s="188">
        <f t="shared" si="6"/>
        <v>33.61225726404478</v>
      </c>
      <c r="C38" s="186">
        <f t="shared" si="7"/>
        <v>17.774187032922644</v>
      </c>
      <c r="D38" s="189">
        <f t="shared" si="8"/>
        <v>8.48602014023141</v>
      </c>
      <c r="E38" s="188">
        <f t="shared" si="9"/>
        <v>34.108549499379635</v>
      </c>
      <c r="F38" s="188">
        <f t="shared" si="10"/>
        <v>3.5144415269642493</v>
      </c>
      <c r="G38" s="188">
        <f t="shared" si="11"/>
        <v>0.2625732175318118</v>
      </c>
      <c r="H38" s="187">
        <f t="shared" si="12"/>
        <v>2.2419713189254695</v>
      </c>
      <c r="I38" s="23">
        <f t="shared" si="13"/>
        <v>100</v>
      </c>
    </row>
  </sheetData>
  <hyperlinks>
    <hyperlink ref="A4" location="'dettaglio Farmacie'!A1" display="FARMACIE"/>
    <hyperlink ref="A34" location="'dettaglio Farmacie'!A1" display="FARMACIE"/>
  </hyperlinks>
  <printOptions/>
  <pageMargins left="0.31" right="0.7874015748031497" top="0.31" bottom="0.39" header="0.33" footer="0.36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19" sqref="A119"/>
    </sheetView>
  </sheetViews>
  <sheetFormatPr defaultColWidth="9.140625" defaultRowHeight="12.75"/>
  <cols>
    <col min="1" max="1" width="18.7109375" style="169" customWidth="1"/>
    <col min="2" max="3" width="12.7109375" style="0" customWidth="1"/>
    <col min="4" max="4" width="11.421875" style="170" customWidth="1"/>
    <col min="5" max="6" width="8.8515625" style="0" customWidth="1"/>
    <col min="7" max="7" width="13.00390625" style="0" customWidth="1"/>
    <col min="8" max="8" width="14.7109375" style="0" customWidth="1"/>
    <col min="9" max="9" width="28.28125" style="0" customWidth="1"/>
    <col min="10" max="10" width="13.28125" style="171" customWidth="1"/>
    <col min="11" max="11" width="11.28125" style="0" customWidth="1"/>
    <col min="12" max="16384" width="13.7109375" style="0" customWidth="1"/>
  </cols>
  <sheetData>
    <row r="1" spans="1:10" ht="14.25" customHeight="1" thickBot="1">
      <c r="A1" s="243" t="s">
        <v>88</v>
      </c>
      <c r="B1" s="243"/>
      <c r="C1" s="243"/>
      <c r="D1" s="243">
        <v>41821</v>
      </c>
      <c r="E1" s="243"/>
      <c r="F1" s="243"/>
      <c r="G1" s="243"/>
      <c r="H1" s="243"/>
      <c r="J1" s="148"/>
    </row>
    <row r="2" spans="1:10" s="154" customFormat="1" ht="36.75" customHeight="1">
      <c r="A2" s="149" t="s">
        <v>89</v>
      </c>
      <c r="B2" s="150" t="s">
        <v>90</v>
      </c>
      <c r="C2" s="150" t="s">
        <v>91</v>
      </c>
      <c r="D2" s="151" t="s">
        <v>92</v>
      </c>
      <c r="E2" s="150" t="s">
        <v>93</v>
      </c>
      <c r="F2" s="152" t="s">
        <v>94</v>
      </c>
      <c r="G2" s="150" t="s">
        <v>95</v>
      </c>
      <c r="H2" s="153" t="s">
        <v>96</v>
      </c>
      <c r="J2" s="155"/>
    </row>
    <row r="3" spans="1:10" ht="12.75">
      <c r="A3" s="156" t="s">
        <v>97</v>
      </c>
      <c r="B3" s="157">
        <v>319</v>
      </c>
      <c r="C3" s="157">
        <v>319</v>
      </c>
      <c r="D3" s="157">
        <v>9</v>
      </c>
      <c r="E3" s="157">
        <v>41</v>
      </c>
      <c r="F3" s="158">
        <v>8</v>
      </c>
      <c r="G3" s="157">
        <v>41</v>
      </c>
      <c r="H3" s="159">
        <f>(E3*100)/C3</f>
        <v>12.852664576802507</v>
      </c>
      <c r="J3"/>
    </row>
    <row r="4" spans="1:10" ht="12.75">
      <c r="A4" s="156" t="s">
        <v>98</v>
      </c>
      <c r="B4" s="157">
        <v>158</v>
      </c>
      <c r="C4" s="157">
        <v>158</v>
      </c>
      <c r="D4" s="157">
        <v>2</v>
      </c>
      <c r="E4" s="157">
        <v>23</v>
      </c>
      <c r="F4" s="158">
        <v>2</v>
      </c>
      <c r="G4" s="157">
        <v>29</v>
      </c>
      <c r="H4" s="159">
        <f aca="true" t="shared" si="0" ref="H4:H57">(E4*100)/C4</f>
        <v>14.556962025316455</v>
      </c>
      <c r="J4"/>
    </row>
    <row r="5" spans="1:10" ht="12.75">
      <c r="A5" s="156" t="s">
        <v>99</v>
      </c>
      <c r="B5" s="157">
        <v>344</v>
      </c>
      <c r="C5" s="157">
        <v>344</v>
      </c>
      <c r="D5" s="157">
        <v>19</v>
      </c>
      <c r="E5" s="157">
        <v>67</v>
      </c>
      <c r="F5" s="158">
        <v>6</v>
      </c>
      <c r="G5" s="157">
        <v>69</v>
      </c>
      <c r="H5" s="159">
        <f t="shared" si="0"/>
        <v>19.476744186046513</v>
      </c>
      <c r="J5"/>
    </row>
    <row r="6" spans="1:10" ht="12.75">
      <c r="A6" s="156" t="s">
        <v>100</v>
      </c>
      <c r="B6" s="157">
        <v>86</v>
      </c>
      <c r="C6" s="157">
        <v>86</v>
      </c>
      <c r="D6" s="157">
        <v>3</v>
      </c>
      <c r="E6" s="157">
        <v>17</v>
      </c>
      <c r="F6" s="158">
        <v>1</v>
      </c>
      <c r="G6" s="157">
        <v>5</v>
      </c>
      <c r="H6" s="159">
        <f t="shared" si="0"/>
        <v>19.767441860465116</v>
      </c>
      <c r="J6"/>
    </row>
    <row r="7" spans="1:10" ht="12.75">
      <c r="A7" s="156" t="s">
        <v>101</v>
      </c>
      <c r="B7" s="157">
        <v>896</v>
      </c>
      <c r="C7" s="157">
        <v>896</v>
      </c>
      <c r="D7" s="157">
        <v>25</v>
      </c>
      <c r="E7" s="157">
        <v>150</v>
      </c>
      <c r="F7" s="158">
        <v>38</v>
      </c>
      <c r="G7" s="157">
        <v>128</v>
      </c>
      <c r="H7" s="159">
        <f t="shared" si="0"/>
        <v>16.741071428571427</v>
      </c>
      <c r="J7"/>
    </row>
    <row r="8" spans="1:10" ht="12.75">
      <c r="A8" s="156" t="s">
        <v>102</v>
      </c>
      <c r="B8" s="157">
        <v>557</v>
      </c>
      <c r="C8" s="157">
        <v>557</v>
      </c>
      <c r="D8" s="157">
        <v>20</v>
      </c>
      <c r="E8" s="157">
        <v>111</v>
      </c>
      <c r="F8" s="158">
        <v>25</v>
      </c>
      <c r="G8" s="157">
        <v>79</v>
      </c>
      <c r="H8" s="159">
        <f t="shared" si="0"/>
        <v>19.92818671454219</v>
      </c>
      <c r="J8"/>
    </row>
    <row r="9" spans="1:10" ht="12.75">
      <c r="A9" s="156" t="s">
        <v>103</v>
      </c>
      <c r="B9" s="157">
        <v>155</v>
      </c>
      <c r="C9" s="157">
        <v>155</v>
      </c>
      <c r="D9" s="157">
        <v>4</v>
      </c>
      <c r="E9" s="157">
        <v>25</v>
      </c>
      <c r="F9" s="158">
        <v>3</v>
      </c>
      <c r="G9" s="157">
        <v>31</v>
      </c>
      <c r="H9" s="159">
        <f t="shared" si="0"/>
        <v>16.129032258064516</v>
      </c>
      <c r="J9"/>
    </row>
    <row r="10" spans="1:10" ht="12.75">
      <c r="A10" s="156" t="s">
        <v>104</v>
      </c>
      <c r="B10" s="157">
        <v>235</v>
      </c>
      <c r="C10" s="157">
        <v>235</v>
      </c>
      <c r="D10" s="157">
        <v>3</v>
      </c>
      <c r="E10" s="157">
        <v>39</v>
      </c>
      <c r="F10" s="158">
        <v>10</v>
      </c>
      <c r="G10" s="157">
        <v>28</v>
      </c>
      <c r="H10" s="159">
        <f t="shared" si="0"/>
        <v>16.595744680851062</v>
      </c>
      <c r="J10"/>
    </row>
    <row r="11" spans="1:10" ht="12.75">
      <c r="A11" s="156" t="s">
        <v>105</v>
      </c>
      <c r="B11" s="157">
        <v>113</v>
      </c>
      <c r="C11" s="157">
        <v>113</v>
      </c>
      <c r="D11" s="157">
        <v>8</v>
      </c>
      <c r="E11" s="157">
        <v>24</v>
      </c>
      <c r="F11" s="158">
        <v>5</v>
      </c>
      <c r="G11" s="157">
        <v>21</v>
      </c>
      <c r="H11" s="159">
        <f t="shared" si="0"/>
        <v>21.238938053097346</v>
      </c>
      <c r="J11"/>
    </row>
    <row r="12" spans="1:10" ht="12.75">
      <c r="A12" s="156" t="s">
        <v>106</v>
      </c>
      <c r="B12" s="157">
        <v>200</v>
      </c>
      <c r="C12" s="157">
        <v>200</v>
      </c>
      <c r="D12" s="157">
        <v>2</v>
      </c>
      <c r="E12" s="157">
        <v>46</v>
      </c>
      <c r="F12" s="158">
        <v>15</v>
      </c>
      <c r="G12" s="157">
        <v>30</v>
      </c>
      <c r="H12" s="159">
        <f t="shared" si="0"/>
        <v>23</v>
      </c>
      <c r="J12"/>
    </row>
    <row r="13" spans="1:10" ht="12.75">
      <c r="A13" s="156" t="s">
        <v>107</v>
      </c>
      <c r="B13" s="157">
        <v>181</v>
      </c>
      <c r="C13" s="157">
        <v>181</v>
      </c>
      <c r="D13" s="157">
        <v>10</v>
      </c>
      <c r="E13" s="157">
        <v>33</v>
      </c>
      <c r="F13" s="158">
        <v>9</v>
      </c>
      <c r="G13" s="157">
        <v>37</v>
      </c>
      <c r="H13" s="159">
        <f t="shared" si="0"/>
        <v>18.23204419889503</v>
      </c>
      <c r="J13"/>
    </row>
    <row r="14" spans="1:10" ht="12.75">
      <c r="A14" s="156" t="s">
        <v>108</v>
      </c>
      <c r="B14" s="157">
        <v>427</v>
      </c>
      <c r="C14" s="157">
        <v>427</v>
      </c>
      <c r="D14" s="157">
        <v>13</v>
      </c>
      <c r="E14" s="157">
        <v>69</v>
      </c>
      <c r="F14" s="158">
        <v>8</v>
      </c>
      <c r="G14" s="157">
        <v>68</v>
      </c>
      <c r="H14" s="159">
        <f t="shared" si="0"/>
        <v>16.159250585480095</v>
      </c>
      <c r="J14"/>
    </row>
    <row r="15" spans="1:10" ht="12.75">
      <c r="A15" s="156" t="s">
        <v>109</v>
      </c>
      <c r="B15" s="157">
        <v>177</v>
      </c>
      <c r="C15" s="157">
        <v>177</v>
      </c>
      <c r="D15" s="157">
        <v>5</v>
      </c>
      <c r="E15" s="157">
        <v>17</v>
      </c>
      <c r="F15" s="158">
        <v>1</v>
      </c>
      <c r="G15" s="157">
        <v>40</v>
      </c>
      <c r="H15" s="159">
        <f t="shared" si="0"/>
        <v>9.6045197740113</v>
      </c>
      <c r="J15"/>
    </row>
    <row r="16" spans="1:10" ht="12.75">
      <c r="A16" s="156" t="s">
        <v>110</v>
      </c>
      <c r="B16" s="157">
        <v>182</v>
      </c>
      <c r="C16" s="157">
        <v>182</v>
      </c>
      <c r="D16" s="157">
        <v>6</v>
      </c>
      <c r="E16" s="157">
        <v>33</v>
      </c>
      <c r="F16" s="158">
        <v>12</v>
      </c>
      <c r="G16" s="157">
        <v>22</v>
      </c>
      <c r="H16" s="159">
        <f t="shared" si="0"/>
        <v>18.13186813186813</v>
      </c>
      <c r="J16"/>
    </row>
    <row r="17" spans="1:10" ht="12.75">
      <c r="A17" s="156" t="s">
        <v>111</v>
      </c>
      <c r="B17" s="157">
        <v>268</v>
      </c>
      <c r="C17" s="157">
        <v>268</v>
      </c>
      <c r="D17" s="157">
        <v>12</v>
      </c>
      <c r="E17" s="157">
        <v>46</v>
      </c>
      <c r="F17" s="158">
        <v>10</v>
      </c>
      <c r="G17" s="157">
        <v>55</v>
      </c>
      <c r="H17" s="159">
        <f t="shared" si="0"/>
        <v>17.16417910447761</v>
      </c>
      <c r="J17"/>
    </row>
    <row r="18" spans="1:10" ht="12.75">
      <c r="A18" s="156" t="s">
        <v>112</v>
      </c>
      <c r="B18" s="157">
        <v>140</v>
      </c>
      <c r="C18" s="157">
        <v>140</v>
      </c>
      <c r="D18" s="157">
        <v>1</v>
      </c>
      <c r="E18" s="157">
        <v>31</v>
      </c>
      <c r="F18" s="158">
        <v>4</v>
      </c>
      <c r="G18" s="157">
        <v>15</v>
      </c>
      <c r="H18" s="159">
        <f t="shared" si="0"/>
        <v>22.142857142857142</v>
      </c>
      <c r="J18"/>
    </row>
    <row r="19" spans="1:10" ht="12.75">
      <c r="A19" s="156" t="s">
        <v>113</v>
      </c>
      <c r="B19" s="157">
        <v>122</v>
      </c>
      <c r="C19" s="157">
        <v>122</v>
      </c>
      <c r="D19" s="157">
        <v>16</v>
      </c>
      <c r="E19" s="157">
        <v>27</v>
      </c>
      <c r="F19" s="158">
        <v>4</v>
      </c>
      <c r="G19" s="157">
        <v>42</v>
      </c>
      <c r="H19" s="159">
        <f t="shared" si="0"/>
        <v>22.131147540983605</v>
      </c>
      <c r="J19"/>
    </row>
    <row r="20" spans="1:10" ht="12.75">
      <c r="A20" s="156" t="s">
        <v>114</v>
      </c>
      <c r="B20" s="157">
        <v>111</v>
      </c>
      <c r="C20" s="157">
        <v>111</v>
      </c>
      <c r="D20" s="157"/>
      <c r="E20" s="157">
        <v>34</v>
      </c>
      <c r="F20" s="158">
        <v>12</v>
      </c>
      <c r="G20" s="160"/>
      <c r="H20" s="159">
        <f t="shared" si="0"/>
        <v>30.63063063063063</v>
      </c>
      <c r="J20"/>
    </row>
    <row r="21" spans="1:10" ht="12.75">
      <c r="A21" s="156" t="s">
        <v>115</v>
      </c>
      <c r="B21" s="157">
        <v>334</v>
      </c>
      <c r="C21" s="157">
        <v>334</v>
      </c>
      <c r="D21" s="157">
        <v>9</v>
      </c>
      <c r="E21" s="157">
        <v>66</v>
      </c>
      <c r="F21" s="158">
        <v>8</v>
      </c>
      <c r="G21" s="157">
        <v>43</v>
      </c>
      <c r="H21" s="159">
        <f t="shared" si="0"/>
        <v>19.760479041916167</v>
      </c>
      <c r="J21"/>
    </row>
    <row r="22" spans="1:10" ht="12.75">
      <c r="A22" s="156" t="s">
        <v>116</v>
      </c>
      <c r="B22" s="157">
        <v>74</v>
      </c>
      <c r="C22" s="157">
        <v>74</v>
      </c>
      <c r="D22" s="157">
        <v>1</v>
      </c>
      <c r="E22" s="157">
        <v>17</v>
      </c>
      <c r="F22" s="158">
        <v>2</v>
      </c>
      <c r="G22" s="157">
        <v>22</v>
      </c>
      <c r="H22" s="159">
        <f t="shared" si="0"/>
        <v>22.972972972972972</v>
      </c>
      <c r="J22"/>
    </row>
    <row r="23" spans="1:10" ht="12.75">
      <c r="A23" s="156" t="s">
        <v>117</v>
      </c>
      <c r="B23" s="157">
        <v>255</v>
      </c>
      <c r="C23" s="157">
        <v>255</v>
      </c>
      <c r="D23" s="157">
        <v>5</v>
      </c>
      <c r="E23" s="157">
        <v>43</v>
      </c>
      <c r="F23" s="158">
        <v>4</v>
      </c>
      <c r="G23" s="157">
        <v>31</v>
      </c>
      <c r="H23" s="159">
        <f t="shared" si="0"/>
        <v>16.862745098039216</v>
      </c>
      <c r="J23"/>
    </row>
    <row r="24" spans="1:10" ht="12.75">
      <c r="A24" s="156" t="s">
        <v>118</v>
      </c>
      <c r="B24" s="157">
        <v>4</v>
      </c>
      <c r="C24" s="157">
        <v>4</v>
      </c>
      <c r="D24" s="157"/>
      <c r="E24" s="157"/>
      <c r="F24" s="158"/>
      <c r="G24" s="160"/>
      <c r="H24" s="159">
        <f t="shared" si="0"/>
        <v>0</v>
      </c>
      <c r="J24"/>
    </row>
    <row r="25" spans="1:10" ht="12.75">
      <c r="A25" s="156" t="s">
        <v>119</v>
      </c>
      <c r="B25" s="157">
        <v>319</v>
      </c>
      <c r="C25" s="157">
        <v>319</v>
      </c>
      <c r="D25" s="157">
        <v>3</v>
      </c>
      <c r="E25" s="157">
        <v>69</v>
      </c>
      <c r="F25" s="158">
        <v>11</v>
      </c>
      <c r="G25" s="157">
        <v>41</v>
      </c>
      <c r="H25" s="159">
        <f t="shared" si="0"/>
        <v>21.630094043887148</v>
      </c>
      <c r="J25"/>
    </row>
    <row r="26" spans="1:10" ht="12.75">
      <c r="A26" s="156" t="s">
        <v>120</v>
      </c>
      <c r="B26" s="157">
        <v>651</v>
      </c>
      <c r="C26" s="157">
        <v>651</v>
      </c>
      <c r="D26" s="157">
        <v>13</v>
      </c>
      <c r="E26" s="157">
        <v>96</v>
      </c>
      <c r="F26" s="158">
        <v>11</v>
      </c>
      <c r="G26" s="157">
        <v>107</v>
      </c>
      <c r="H26" s="159">
        <f t="shared" si="0"/>
        <v>14.746543778801843</v>
      </c>
      <c r="J26"/>
    </row>
    <row r="27" spans="1:10" ht="12.75">
      <c r="A27" s="156" t="s">
        <v>121</v>
      </c>
      <c r="B27" s="157">
        <v>166</v>
      </c>
      <c r="C27" s="157">
        <v>166</v>
      </c>
      <c r="D27" s="157">
        <v>5</v>
      </c>
      <c r="E27" s="157">
        <v>31</v>
      </c>
      <c r="F27" s="158">
        <v>6</v>
      </c>
      <c r="G27" s="157">
        <v>29</v>
      </c>
      <c r="H27" s="159">
        <f t="shared" si="0"/>
        <v>18.674698795180724</v>
      </c>
      <c r="J27"/>
    </row>
    <row r="28" spans="1:10" ht="12.75">
      <c r="A28" s="156" t="s">
        <v>122</v>
      </c>
      <c r="B28" s="157">
        <v>462</v>
      </c>
      <c r="C28" s="157">
        <v>462</v>
      </c>
      <c r="D28" s="157">
        <v>44</v>
      </c>
      <c r="E28" s="157">
        <v>81</v>
      </c>
      <c r="F28" s="158">
        <v>14</v>
      </c>
      <c r="G28" s="157">
        <v>117</v>
      </c>
      <c r="H28" s="159">
        <f t="shared" si="0"/>
        <v>17.532467532467532</v>
      </c>
      <c r="J28"/>
    </row>
    <row r="29" spans="1:10" ht="12.75">
      <c r="A29" s="156" t="s">
        <v>123</v>
      </c>
      <c r="B29" s="157">
        <v>234</v>
      </c>
      <c r="C29" s="157">
        <v>234</v>
      </c>
      <c r="D29" s="157">
        <v>3</v>
      </c>
      <c r="E29" s="157">
        <v>49</v>
      </c>
      <c r="F29" s="158">
        <v>7</v>
      </c>
      <c r="G29" s="157">
        <v>25</v>
      </c>
      <c r="H29" s="159">
        <f t="shared" si="0"/>
        <v>20.94017094017094</v>
      </c>
      <c r="J29"/>
    </row>
    <row r="30" spans="1:10" ht="12.75">
      <c r="A30" s="156" t="s">
        <v>124</v>
      </c>
      <c r="B30" s="157">
        <v>122</v>
      </c>
      <c r="C30" s="157">
        <v>122</v>
      </c>
      <c r="D30" s="157">
        <v>5</v>
      </c>
      <c r="E30" s="157">
        <v>21</v>
      </c>
      <c r="F30" s="158">
        <v>5</v>
      </c>
      <c r="G30" s="157">
        <v>22</v>
      </c>
      <c r="H30" s="159">
        <f t="shared" si="0"/>
        <v>17.21311475409836</v>
      </c>
      <c r="J30"/>
    </row>
    <row r="31" spans="1:10" ht="12.75">
      <c r="A31" s="156" t="s">
        <v>125</v>
      </c>
      <c r="B31" s="157">
        <v>109</v>
      </c>
      <c r="C31" s="157">
        <v>109</v>
      </c>
      <c r="D31" s="157">
        <v>2</v>
      </c>
      <c r="E31" s="157">
        <v>19</v>
      </c>
      <c r="F31" s="158">
        <v>3</v>
      </c>
      <c r="G31" s="157">
        <v>16</v>
      </c>
      <c r="H31" s="159">
        <f t="shared" si="0"/>
        <v>17.431192660550458</v>
      </c>
      <c r="J31"/>
    </row>
    <row r="32" spans="1:10" ht="12.75">
      <c r="A32" s="156" t="s">
        <v>126</v>
      </c>
      <c r="B32" s="157">
        <v>205</v>
      </c>
      <c r="C32" s="157">
        <v>205</v>
      </c>
      <c r="D32" s="157">
        <v>21</v>
      </c>
      <c r="E32" s="157">
        <v>40</v>
      </c>
      <c r="F32" s="158">
        <v>9</v>
      </c>
      <c r="G32" s="157">
        <v>42</v>
      </c>
      <c r="H32" s="159">
        <f t="shared" si="0"/>
        <v>19.51219512195122</v>
      </c>
      <c r="J32"/>
    </row>
    <row r="33" spans="1:10" ht="12.75">
      <c r="A33" s="156" t="s">
        <v>127</v>
      </c>
      <c r="B33" s="157">
        <v>485</v>
      </c>
      <c r="C33" s="157">
        <v>485</v>
      </c>
      <c r="D33" s="157">
        <v>13</v>
      </c>
      <c r="E33" s="157">
        <v>80</v>
      </c>
      <c r="F33" s="158">
        <v>15</v>
      </c>
      <c r="G33" s="157">
        <v>70</v>
      </c>
      <c r="H33" s="159">
        <f t="shared" si="0"/>
        <v>16.49484536082474</v>
      </c>
      <c r="J33"/>
    </row>
    <row r="34" spans="1:10" ht="12.75">
      <c r="A34" s="156" t="s">
        <v>128</v>
      </c>
      <c r="B34" s="157">
        <v>74</v>
      </c>
      <c r="C34" s="157">
        <v>74</v>
      </c>
      <c r="D34" s="157">
        <v>4</v>
      </c>
      <c r="E34" s="157">
        <v>8</v>
      </c>
      <c r="F34" s="158">
        <v>2</v>
      </c>
      <c r="G34" s="157">
        <v>21</v>
      </c>
      <c r="H34" s="159">
        <f t="shared" si="0"/>
        <v>10.81081081081081</v>
      </c>
      <c r="J34"/>
    </row>
    <row r="35" spans="1:10" ht="12.75">
      <c r="A35" s="156" t="s">
        <v>129</v>
      </c>
      <c r="B35" s="157">
        <v>111</v>
      </c>
      <c r="C35" s="157">
        <v>111</v>
      </c>
      <c r="D35" s="157">
        <v>5</v>
      </c>
      <c r="E35" s="157">
        <v>22</v>
      </c>
      <c r="F35" s="158">
        <v>4</v>
      </c>
      <c r="G35" s="157">
        <v>14</v>
      </c>
      <c r="H35" s="159">
        <f t="shared" si="0"/>
        <v>19.81981981981982</v>
      </c>
      <c r="J35"/>
    </row>
    <row r="36" spans="1:10" ht="12.75">
      <c r="A36" s="156" t="s">
        <v>130</v>
      </c>
      <c r="B36" s="157">
        <v>307</v>
      </c>
      <c r="C36" s="157">
        <v>307</v>
      </c>
      <c r="D36" s="157">
        <v>11</v>
      </c>
      <c r="E36" s="157">
        <v>74</v>
      </c>
      <c r="F36" s="158">
        <v>19</v>
      </c>
      <c r="G36" s="157">
        <v>56</v>
      </c>
      <c r="H36" s="159">
        <f t="shared" si="0"/>
        <v>24.104234527687296</v>
      </c>
      <c r="J36"/>
    </row>
    <row r="37" spans="1:10" ht="12.75">
      <c r="A37" s="156" t="s">
        <v>131</v>
      </c>
      <c r="B37" s="157">
        <v>225</v>
      </c>
      <c r="C37" s="157">
        <v>225</v>
      </c>
      <c r="D37" s="157">
        <v>6</v>
      </c>
      <c r="E37" s="157">
        <v>44</v>
      </c>
      <c r="F37" s="158">
        <v>6</v>
      </c>
      <c r="G37" s="157">
        <v>40</v>
      </c>
      <c r="H37" s="159">
        <f t="shared" si="0"/>
        <v>19.555555555555557</v>
      </c>
      <c r="J37"/>
    </row>
    <row r="38" spans="1:10" ht="12.75">
      <c r="A38" s="156" t="s">
        <v>132</v>
      </c>
      <c r="B38" s="157">
        <v>51</v>
      </c>
      <c r="C38" s="157">
        <v>51</v>
      </c>
      <c r="D38" s="157">
        <v>7</v>
      </c>
      <c r="E38" s="157">
        <v>10</v>
      </c>
      <c r="F38" s="158"/>
      <c r="G38" s="157">
        <v>9</v>
      </c>
      <c r="H38" s="159">
        <f t="shared" si="0"/>
        <v>19.607843137254903</v>
      </c>
      <c r="J38"/>
    </row>
    <row r="39" spans="1:10" ht="12.75">
      <c r="A39" s="156" t="s">
        <v>133</v>
      </c>
      <c r="B39" s="157">
        <v>319</v>
      </c>
      <c r="C39" s="157">
        <v>319</v>
      </c>
      <c r="D39" s="157">
        <v>16</v>
      </c>
      <c r="E39" s="157">
        <v>55</v>
      </c>
      <c r="F39" s="158">
        <v>12</v>
      </c>
      <c r="G39" s="157">
        <v>80</v>
      </c>
      <c r="H39" s="159">
        <f t="shared" si="0"/>
        <v>17.24137931034483</v>
      </c>
      <c r="J39"/>
    </row>
    <row r="40" spans="1:10" ht="12.75">
      <c r="A40" s="156" t="s">
        <v>134</v>
      </c>
      <c r="B40" s="157">
        <v>187</v>
      </c>
      <c r="C40" s="157">
        <v>187</v>
      </c>
      <c r="D40" s="157">
        <v>8</v>
      </c>
      <c r="E40" s="157">
        <v>37</v>
      </c>
      <c r="F40" s="158">
        <v>5</v>
      </c>
      <c r="G40" s="157">
        <v>37</v>
      </c>
      <c r="H40" s="159">
        <f t="shared" si="0"/>
        <v>19.78609625668449</v>
      </c>
      <c r="J40"/>
    </row>
    <row r="41" spans="1:10" ht="12.75">
      <c r="A41" s="156" t="s">
        <v>135</v>
      </c>
      <c r="B41" s="157">
        <v>232</v>
      </c>
      <c r="C41" s="157">
        <v>232</v>
      </c>
      <c r="D41" s="157">
        <v>9</v>
      </c>
      <c r="E41" s="157">
        <v>49</v>
      </c>
      <c r="F41" s="158">
        <v>10</v>
      </c>
      <c r="G41" s="157">
        <v>35</v>
      </c>
      <c r="H41" s="159">
        <f t="shared" si="0"/>
        <v>21.120689655172413</v>
      </c>
      <c r="J41"/>
    </row>
    <row r="42" spans="1:10" ht="12.75">
      <c r="A42" s="156" t="s">
        <v>136</v>
      </c>
      <c r="B42" s="157">
        <v>1138</v>
      </c>
      <c r="C42" s="157">
        <v>1138</v>
      </c>
      <c r="D42" s="157">
        <v>20</v>
      </c>
      <c r="E42" s="157">
        <v>184</v>
      </c>
      <c r="F42" s="158">
        <v>27</v>
      </c>
      <c r="G42" s="157">
        <v>114</v>
      </c>
      <c r="H42" s="159">
        <f t="shared" si="0"/>
        <v>16.16871704745167</v>
      </c>
      <c r="J42"/>
    </row>
    <row r="43" spans="1:10" ht="12.75">
      <c r="A43" s="156" t="s">
        <v>137</v>
      </c>
      <c r="B43" s="157">
        <v>239</v>
      </c>
      <c r="C43" s="157">
        <v>239</v>
      </c>
      <c r="D43" s="157">
        <v>7</v>
      </c>
      <c r="E43" s="157">
        <v>52</v>
      </c>
      <c r="F43" s="158">
        <v>8</v>
      </c>
      <c r="G43" s="157">
        <v>45</v>
      </c>
      <c r="H43" s="159">
        <f t="shared" si="0"/>
        <v>21.757322175732217</v>
      </c>
      <c r="J43"/>
    </row>
    <row r="44" spans="1:10" ht="12.75">
      <c r="A44" s="156" t="s">
        <v>138</v>
      </c>
      <c r="B44" s="157">
        <v>130</v>
      </c>
      <c r="C44" s="157">
        <v>130</v>
      </c>
      <c r="D44" s="157">
        <v>5</v>
      </c>
      <c r="E44" s="157">
        <v>18</v>
      </c>
      <c r="F44" s="158">
        <v>3</v>
      </c>
      <c r="G44" s="157">
        <v>27</v>
      </c>
      <c r="H44" s="159">
        <f t="shared" si="0"/>
        <v>13.846153846153847</v>
      </c>
      <c r="J44"/>
    </row>
    <row r="45" spans="1:10" ht="12.75">
      <c r="A45" s="156" t="s">
        <v>139</v>
      </c>
      <c r="B45" s="157">
        <v>373</v>
      </c>
      <c r="C45" s="157">
        <v>373</v>
      </c>
      <c r="D45" s="157">
        <v>9</v>
      </c>
      <c r="E45" s="157">
        <v>67</v>
      </c>
      <c r="F45" s="158">
        <v>10</v>
      </c>
      <c r="G45" s="157">
        <v>37</v>
      </c>
      <c r="H45" s="159">
        <f t="shared" si="0"/>
        <v>17.962466487935657</v>
      </c>
      <c r="J45"/>
    </row>
    <row r="46" spans="1:10" ht="12.75">
      <c r="A46" s="156" t="s">
        <v>140</v>
      </c>
      <c r="B46" s="157">
        <v>486</v>
      </c>
      <c r="C46" s="157">
        <v>486</v>
      </c>
      <c r="D46" s="157">
        <v>14</v>
      </c>
      <c r="E46" s="157">
        <v>92</v>
      </c>
      <c r="F46" s="158">
        <v>19</v>
      </c>
      <c r="G46" s="157">
        <v>75</v>
      </c>
      <c r="H46" s="159">
        <f t="shared" si="0"/>
        <v>18.930041152263374</v>
      </c>
      <c r="J46"/>
    </row>
    <row r="47" spans="1:10" ht="12.75">
      <c r="A47" s="156" t="s">
        <v>141</v>
      </c>
      <c r="B47" s="157">
        <v>238</v>
      </c>
      <c r="C47" s="157">
        <v>238</v>
      </c>
      <c r="D47" s="157">
        <v>11</v>
      </c>
      <c r="E47" s="157">
        <v>39</v>
      </c>
      <c r="F47" s="158">
        <v>11</v>
      </c>
      <c r="G47" s="157">
        <v>40</v>
      </c>
      <c r="H47" s="159">
        <f t="shared" si="0"/>
        <v>16.386554621848738</v>
      </c>
      <c r="J47"/>
    </row>
    <row r="48" spans="1:10" ht="12.75">
      <c r="A48" s="156" t="s">
        <v>142</v>
      </c>
      <c r="B48" s="157">
        <v>157</v>
      </c>
      <c r="C48" s="157">
        <v>157</v>
      </c>
      <c r="D48" s="157">
        <v>5</v>
      </c>
      <c r="E48" s="157">
        <v>34</v>
      </c>
      <c r="F48" s="158">
        <v>8</v>
      </c>
      <c r="G48" s="157">
        <v>25</v>
      </c>
      <c r="H48" s="159">
        <f t="shared" si="0"/>
        <v>21.656050955414013</v>
      </c>
      <c r="J48"/>
    </row>
    <row r="49" spans="1:10" ht="12.75">
      <c r="A49" s="156" t="s">
        <v>143</v>
      </c>
      <c r="B49" s="157">
        <v>550</v>
      </c>
      <c r="C49" s="157">
        <v>550</v>
      </c>
      <c r="D49" s="157">
        <v>39</v>
      </c>
      <c r="E49" s="157">
        <v>93</v>
      </c>
      <c r="F49" s="158">
        <v>23</v>
      </c>
      <c r="G49" s="157">
        <v>139</v>
      </c>
      <c r="H49" s="159">
        <f t="shared" si="0"/>
        <v>16.90909090909091</v>
      </c>
      <c r="J49"/>
    </row>
    <row r="50" spans="1:10" ht="12.75">
      <c r="A50" s="156" t="s">
        <v>144</v>
      </c>
      <c r="B50" s="157">
        <v>214</v>
      </c>
      <c r="C50" s="157">
        <v>214</v>
      </c>
      <c r="D50" s="157">
        <v>8</v>
      </c>
      <c r="E50" s="157">
        <v>44</v>
      </c>
      <c r="F50" s="158">
        <v>8</v>
      </c>
      <c r="G50" s="157">
        <v>35</v>
      </c>
      <c r="H50" s="159">
        <f t="shared" si="0"/>
        <v>20.560747663551403</v>
      </c>
      <c r="J50"/>
    </row>
    <row r="51" spans="1:10" ht="12.75">
      <c r="A51" s="156" t="s">
        <v>145</v>
      </c>
      <c r="B51" s="157">
        <v>107</v>
      </c>
      <c r="C51" s="157">
        <v>107</v>
      </c>
      <c r="D51" s="157">
        <v>2</v>
      </c>
      <c r="E51" s="157">
        <v>18</v>
      </c>
      <c r="F51" s="158">
        <v>1</v>
      </c>
      <c r="G51" s="157">
        <v>11</v>
      </c>
      <c r="H51" s="159">
        <f t="shared" si="0"/>
        <v>16.822429906542055</v>
      </c>
      <c r="J51"/>
    </row>
    <row r="52" spans="1:10" ht="12.75">
      <c r="A52" s="156" t="s">
        <v>146</v>
      </c>
      <c r="B52" s="157">
        <v>167</v>
      </c>
      <c r="C52" s="157">
        <v>167</v>
      </c>
      <c r="D52" s="157">
        <v>1</v>
      </c>
      <c r="E52" s="157">
        <v>21</v>
      </c>
      <c r="F52" s="158"/>
      <c r="G52" s="157">
        <v>23</v>
      </c>
      <c r="H52" s="159">
        <f t="shared" si="0"/>
        <v>12.574850299401197</v>
      </c>
      <c r="J52"/>
    </row>
    <row r="53" spans="1:10" ht="12.75">
      <c r="A53" s="156" t="s">
        <v>147</v>
      </c>
      <c r="B53" s="157">
        <v>161</v>
      </c>
      <c r="C53" s="157">
        <v>161</v>
      </c>
      <c r="D53" s="157">
        <v>1</v>
      </c>
      <c r="E53" s="157">
        <v>17</v>
      </c>
      <c r="F53" s="158">
        <v>4</v>
      </c>
      <c r="G53" s="157">
        <v>19</v>
      </c>
      <c r="H53" s="159">
        <f t="shared" si="0"/>
        <v>10.559006211180124</v>
      </c>
      <c r="J53"/>
    </row>
    <row r="54" spans="1:10" ht="12.75">
      <c r="A54" s="156" t="s">
        <v>148</v>
      </c>
      <c r="B54" s="157">
        <v>674</v>
      </c>
      <c r="C54" s="157">
        <v>674</v>
      </c>
      <c r="D54" s="157">
        <v>72</v>
      </c>
      <c r="E54" s="157">
        <v>99</v>
      </c>
      <c r="F54" s="158">
        <v>21</v>
      </c>
      <c r="G54" s="157">
        <v>276</v>
      </c>
      <c r="H54" s="159">
        <f t="shared" si="0"/>
        <v>14.688427299703264</v>
      </c>
      <c r="J54"/>
    </row>
    <row r="55" spans="1:10" ht="12.75">
      <c r="A55" s="156" t="s">
        <v>149</v>
      </c>
      <c r="B55" s="157">
        <v>777</v>
      </c>
      <c r="C55" s="157">
        <v>777</v>
      </c>
      <c r="D55" s="157">
        <v>28</v>
      </c>
      <c r="E55" s="157">
        <v>126</v>
      </c>
      <c r="F55" s="158">
        <v>18</v>
      </c>
      <c r="G55" s="157">
        <v>152</v>
      </c>
      <c r="H55" s="159">
        <f t="shared" si="0"/>
        <v>16.216216216216218</v>
      </c>
      <c r="J55"/>
    </row>
    <row r="56" spans="1:10" ht="13.5" thickBot="1">
      <c r="A56" s="161" t="s">
        <v>150</v>
      </c>
      <c r="B56" s="162">
        <v>313</v>
      </c>
      <c r="C56" s="162">
        <v>313</v>
      </c>
      <c r="D56" s="162">
        <v>5</v>
      </c>
      <c r="E56" s="162">
        <v>53</v>
      </c>
      <c r="F56" s="163">
        <v>13</v>
      </c>
      <c r="G56" s="162">
        <v>78</v>
      </c>
      <c r="H56" s="164">
        <f t="shared" si="0"/>
        <v>16.93290734824281</v>
      </c>
      <c r="J56"/>
    </row>
    <row r="57" spans="1:11" s="169" customFormat="1" ht="19.5" customHeight="1" thickBot="1" thickTop="1">
      <c r="A57" s="165" t="s">
        <v>36</v>
      </c>
      <c r="B57" s="166">
        <v>15321</v>
      </c>
      <c r="C57" s="166">
        <f>SUM(C3:C56)</f>
        <v>15321</v>
      </c>
      <c r="D57" s="166">
        <f>SUM(D3:D56)</f>
        <v>575</v>
      </c>
      <c r="E57" s="166">
        <f>SUM(E3:E56)</f>
        <v>2701</v>
      </c>
      <c r="F57" s="167">
        <f>SUM(F3:F56)</f>
        <v>500</v>
      </c>
      <c r="G57" s="166">
        <f>SUM(G3:G56)</f>
        <v>2693</v>
      </c>
      <c r="H57" s="168">
        <f t="shared" si="0"/>
        <v>17.629397558906078</v>
      </c>
      <c r="I57"/>
      <c r="J57"/>
      <c r="K57" s="32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spans="10:11" ht="12.75">
      <c r="J63"/>
      <c r="K63" s="32"/>
    </row>
    <row r="64" spans="10:11" ht="12.75">
      <c r="J64"/>
      <c r="K64" s="32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2014-05-20T11:53:36Z</cp:lastPrinted>
  <dcterms:created xsi:type="dcterms:W3CDTF">2010-08-12T12:35:51Z</dcterms:created>
  <dcterms:modified xsi:type="dcterms:W3CDTF">2014-11-04T14:24:59Z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