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060" windowHeight="814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<sst xmlns="http://schemas.openxmlformats.org/spreadsheetml/2006/main" count="202" uniqueCount="151">
  <si>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</si>
  <si>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</si>
  <si>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</si>
  <si>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</si>
  <si>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</si>
  <si>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</si>
  <si>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</si>
  <si>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</si>
  <si>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</si>
  <si>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</si>
  <si>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</si>
  <si>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</si>
  <si>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</si>
  <si>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</si>
  <si>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</si>
  <si>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</si>
  <si>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</si>
  <si>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</si>
  <si>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</si>
  <si>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</si>
  <si>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</si>
  <si>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</si>
  <si>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</si>
  <si>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</si>
  <si>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</si>
  <si>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</si>
  <si>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</si>
  <si>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</si>
  <si>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</si>
  <si>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</si>
  <si>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</si>
  <si>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</si>
  <si>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</si>
  <si>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</si>
  <si>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</si>
  <si>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</si>
  <si>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</si>
  <si>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</si>
  <si>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</si>
  <si>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</si>
  <si>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</si>
  <si>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</si>
  <si>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</si>
  <si>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</si>
  <si>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</si>
  <si>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</si>
  <si>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</si>
  <si>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</si>
  <si>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</si>
  <si>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</si>
  <si>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</si>
  <si>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</si>
  <si>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</si>
  <si>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</si>
  <si>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</si>
  <si>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</si>
  <si>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</si>
  <si>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</si>
  <si>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</si>
  <si>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</si>
  <si>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</si>
  <si>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</si>
  <si>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</si>
  <si>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</si>
  <si>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</si>
  <si>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</si>
  <si>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</si>
  <si>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</si>
  <si>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</si>
  <si>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</si>
  <si>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</si>
  <si>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</si>
  <si>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</si>
  <si>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</si>
  <si>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</si>
  <si>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</si>
  <si>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</si>
  <si>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</si>
  <si>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</si>
  <si>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</si>
  <si>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</si>
  <si>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</si>
  <si>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</si>
  <si>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</si>
  <si>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</si>
  <si>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GIUGNO 2014</t>
  </si>
  <si>
    <t>Periodo di analisi:01/06/2014 - 30/06/2014</t>
  </si>
  <si>
    <t>Intervallo di analisi: 01/06/2014 - 30/06/2014 - ESCLUSE PRENOTAZIONI PER CENTRI PRELIEVI</t>
  </si>
  <si>
    <t>giugno 2014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</si>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</sst>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vertical="center"/>
    </xf>
    <xf numFmtId="0" fontId="4" fillId="9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78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 quotePrefix="1">
      <alignment horizontal="center"/>
    </xf>
    <xf numFmtId="0" fontId="6" fillId="0" borderId="80" xfId="0" applyFont="1" applyBorder="1" applyAlignment="1">
      <alignment/>
    </xf>
    <xf numFmtId="3" fontId="0" fillId="0" borderId="81" xfId="0" applyNumberFormat="1" applyFont="1" applyFill="1" applyBorder="1" applyAlignment="1">
      <alignment horizontal="center"/>
    </xf>
    <xf numFmtId="3" fontId="0" fillId="9" borderId="81" xfId="0" applyNumberFormat="1" applyFont="1" applyFill="1" applyBorder="1" applyAlignment="1">
      <alignment horizontal="center"/>
    </xf>
    <xf numFmtId="2" fontId="0" fillId="0" borderId="82" xfId="0" applyNumberFormat="1" applyFont="1" applyFill="1" applyBorder="1" applyAlignment="1">
      <alignment horizontal="center"/>
    </xf>
    <xf numFmtId="0" fontId="8" fillId="0" borderId="83" xfId="0" applyFont="1" applyBorder="1" applyAlignment="1">
      <alignment vertical="center"/>
    </xf>
    <xf numFmtId="3" fontId="8" fillId="0" borderId="84" xfId="0" applyNumberFormat="1" applyFont="1" applyFill="1" applyBorder="1" applyAlignment="1">
      <alignment horizontal="center" vertical="center"/>
    </xf>
    <xf numFmtId="3" fontId="8" fillId="9" borderId="84" xfId="0" applyNumberFormat="1" applyFont="1" applyFill="1" applyBorder="1" applyAlignment="1">
      <alignment horizontal="center" vertical="center"/>
    </xf>
    <xf numFmtId="2" fontId="8" fillId="0" borderId="8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" fontId="5" fillId="0" borderId="86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4" fontId="5" fillId="0" borderId="8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8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9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13" fillId="8" borderId="92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99" xfId="0" applyFont="1" applyFill="1" applyBorder="1" applyAlignment="1">
      <alignment horizontal="center" vertical="center"/>
    </xf>
    <xf numFmtId="0" fontId="8" fillId="6" borderId="97" xfId="0" applyFont="1" applyFill="1" applyBorder="1" applyAlignment="1">
      <alignment horizontal="center" vertical="center"/>
    </xf>
    <xf numFmtId="0" fontId="8" fillId="6" borderId="98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B94" sqref="B94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s="5" customFormat="1" ht="18">
      <c r="A2" s="183" t="s">
        <v>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s="5" customFormat="1" ht="18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5" customFormat="1" ht="18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5" customFormat="1" ht="18.75">
      <c r="A5" s="181" t="s">
        <v>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s="5" customFormat="1" ht="18.75" thickBo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s="5" customFormat="1" ht="18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</row>
    <row r="10" spans="1:17" s="5" customFormat="1" ht="45">
      <c r="A10" s="208" t="s">
        <v>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s="5" customFormat="1" ht="45">
      <c r="A11" s="208" t="s">
        <v>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0"/>
    </row>
    <row r="12" spans="1:17" s="5" customFormat="1" ht="45">
      <c r="A12" s="208" t="s">
        <v>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0"/>
    </row>
    <row r="13" spans="1:17" s="5" customFormat="1" ht="30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180"/>
    </row>
    <row r="14" spans="1:17" s="5" customFormat="1" ht="45">
      <c r="A14" s="199" t="s">
        <v>85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s="5" customFormat="1" ht="18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</row>
    <row r="16" spans="1:17" s="5" customFormat="1" ht="18">
      <c r="A16" s="205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7"/>
    </row>
    <row r="17" spans="1:17" s="5" customFormat="1" ht="18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7" s="5" customFormat="1" ht="20.25">
      <c r="A18" s="188" t="s">
        <v>10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196" t="s">
        <v>86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8"/>
    </row>
    <row r="21" spans="1:17" s="5" customFormat="1" ht="20.25">
      <c r="A21" s="188" t="s">
        <v>78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17" s="5" customFormat="1" ht="20.25">
      <c r="A22" s="188" t="s">
        <v>80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</row>
    <row r="23" spans="1:17" s="5" customFormat="1" ht="20.25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</row>
    <row r="24" spans="1:17" s="5" customFormat="1" ht="20.25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3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09" sqref="A109"/>
    </sheetView>
  </sheetViews>
  <sheetFormatPr defaultColWidth="9.140625" defaultRowHeight="12.75"/>
  <cols>
    <col min="1" max="1" width="21.57421875" style="0" customWidth="1"/>
    <col min="2" max="2" width="13.7109375" style="0" customWidth="1"/>
    <col min="3" max="3" width="12.28125" style="0" customWidth="1"/>
    <col min="4" max="4" width="14.28125" style="0" customWidth="1"/>
    <col min="5" max="5" width="12.8515625" style="110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85</v>
      </c>
      <c r="B1" s="60"/>
    </row>
    <row r="3" ht="13.5" thickBot="1"/>
    <row r="4" spans="1:8" ht="27.75" customHeight="1" thickBot="1" thickTop="1">
      <c r="A4" s="120" t="s">
        <v>20</v>
      </c>
      <c r="B4" s="127" t="s">
        <v>79</v>
      </c>
      <c r="C4" s="127" t="s">
        <v>21</v>
      </c>
      <c r="D4" s="121" t="s">
        <v>60</v>
      </c>
      <c r="E4" s="118" t="s">
        <v>82</v>
      </c>
      <c r="F4" s="106" t="s">
        <v>24</v>
      </c>
      <c r="G4" s="104" t="s">
        <v>22</v>
      </c>
      <c r="H4" s="105" t="s">
        <v>23</v>
      </c>
    </row>
    <row r="5" spans="1:13" ht="14.25" thickBot="1" thickTop="1">
      <c r="A5" s="86" t="s">
        <v>25</v>
      </c>
      <c r="B5" s="86">
        <v>14929</v>
      </c>
      <c r="C5" s="128">
        <f>(B5-D5)</f>
        <v>14925</v>
      </c>
      <c r="D5" s="122">
        <v>4</v>
      </c>
      <c r="E5" s="36">
        <v>4</v>
      </c>
      <c r="F5" s="82">
        <v>2797</v>
      </c>
      <c r="G5" s="74">
        <v>564</v>
      </c>
      <c r="H5" s="38">
        <v>2865</v>
      </c>
      <c r="M5" s="32"/>
    </row>
    <row r="6" spans="1:13" ht="13.5" thickBot="1">
      <c r="A6" s="84" t="s">
        <v>28</v>
      </c>
      <c r="B6" s="84">
        <v>7698</v>
      </c>
      <c r="C6" s="129">
        <f aca="true" t="shared" si="0" ref="C6:C17">(B6-D6)</f>
        <v>2952</v>
      </c>
      <c r="D6" s="123">
        <v>4746</v>
      </c>
      <c r="E6" s="31">
        <v>3685</v>
      </c>
      <c r="F6" s="45">
        <v>1116</v>
      </c>
      <c r="G6" s="75">
        <v>4340</v>
      </c>
      <c r="H6" s="33">
        <v>6247</v>
      </c>
      <c r="I6" s="107"/>
      <c r="J6" s="32"/>
      <c r="K6" s="115"/>
      <c r="M6" s="32"/>
    </row>
    <row r="7" spans="1:13" ht="13.5" thickBot="1">
      <c r="A7" s="84" t="s">
        <v>26</v>
      </c>
      <c r="B7" s="84">
        <v>2934</v>
      </c>
      <c r="C7" s="129">
        <f t="shared" si="0"/>
        <v>2009</v>
      </c>
      <c r="D7" s="123">
        <v>925</v>
      </c>
      <c r="E7" s="31">
        <v>762</v>
      </c>
      <c r="F7" s="45">
        <v>594</v>
      </c>
      <c r="G7" s="75">
        <v>1535</v>
      </c>
      <c r="H7" s="33">
        <v>3070</v>
      </c>
      <c r="I7" s="107"/>
      <c r="J7" s="32"/>
      <c r="K7" s="115"/>
      <c r="M7" s="32"/>
    </row>
    <row r="8" spans="1:13" ht="13.5" thickBot="1">
      <c r="A8" s="84" t="s">
        <v>27</v>
      </c>
      <c r="B8" s="84">
        <v>3515</v>
      </c>
      <c r="C8" s="129">
        <f t="shared" si="0"/>
        <v>1226</v>
      </c>
      <c r="D8" s="123">
        <v>2289</v>
      </c>
      <c r="E8" s="31">
        <v>1249</v>
      </c>
      <c r="F8" s="45">
        <v>318</v>
      </c>
      <c r="G8" s="75">
        <v>977</v>
      </c>
      <c r="H8" s="33">
        <v>5176</v>
      </c>
      <c r="I8" s="107"/>
      <c r="J8" s="32"/>
      <c r="K8" s="115"/>
      <c r="M8" s="32"/>
    </row>
    <row r="9" spans="1:13" ht="13.5" thickBot="1">
      <c r="A9" s="84" t="s">
        <v>52</v>
      </c>
      <c r="B9" s="84">
        <v>914</v>
      </c>
      <c r="C9" s="129">
        <f t="shared" si="0"/>
        <v>914</v>
      </c>
      <c r="D9" s="123"/>
      <c r="E9" s="31"/>
      <c r="F9" s="45">
        <v>210</v>
      </c>
      <c r="G9" s="75">
        <v>950</v>
      </c>
      <c r="H9" s="33">
        <v>285</v>
      </c>
      <c r="I9" s="107"/>
      <c r="J9" s="32"/>
      <c r="K9" s="115"/>
      <c r="M9" s="32"/>
    </row>
    <row r="10" spans="1:13" ht="13.5" thickBot="1">
      <c r="A10" s="84" t="s">
        <v>76</v>
      </c>
      <c r="B10" s="84">
        <v>221</v>
      </c>
      <c r="C10" s="129">
        <f t="shared" si="0"/>
        <v>221</v>
      </c>
      <c r="D10" s="123"/>
      <c r="E10" s="31"/>
      <c r="F10" s="83">
        <v>23</v>
      </c>
      <c r="G10" s="75">
        <v>253</v>
      </c>
      <c r="H10" s="33">
        <v>211</v>
      </c>
      <c r="J10" s="32"/>
      <c r="K10" s="115"/>
      <c r="M10" s="32"/>
    </row>
    <row r="11" spans="1:13" ht="13.5" thickBot="1">
      <c r="A11" s="84" t="s">
        <v>31</v>
      </c>
      <c r="B11" s="84">
        <v>1160</v>
      </c>
      <c r="C11" s="130">
        <f t="shared" si="0"/>
        <v>1</v>
      </c>
      <c r="D11" s="124">
        <v>1159</v>
      </c>
      <c r="E11" s="119">
        <v>1027</v>
      </c>
      <c r="F11" s="45">
        <v>28</v>
      </c>
      <c r="G11" s="75">
        <v>3</v>
      </c>
      <c r="H11" s="33">
        <v>550</v>
      </c>
      <c r="J11" s="32"/>
      <c r="K11" s="115"/>
      <c r="M11" s="32"/>
    </row>
    <row r="12" spans="1:13" ht="13.5" thickBot="1">
      <c r="A12" s="84" t="s">
        <v>34</v>
      </c>
      <c r="B12" s="84">
        <v>601</v>
      </c>
      <c r="C12" s="130">
        <f t="shared" si="0"/>
        <v>154</v>
      </c>
      <c r="D12" s="125">
        <v>447</v>
      </c>
      <c r="E12" s="119">
        <v>407</v>
      </c>
      <c r="F12" s="45">
        <v>55</v>
      </c>
      <c r="G12" s="75">
        <v>13</v>
      </c>
      <c r="H12" s="33">
        <v>181</v>
      </c>
      <c r="I12" s="107"/>
      <c r="J12" s="32"/>
      <c r="K12" s="115"/>
      <c r="M12" s="32"/>
    </row>
    <row r="13" spans="1:13" ht="13.5" thickBot="1">
      <c r="A13" s="84" t="s">
        <v>35</v>
      </c>
      <c r="B13" s="84">
        <v>53</v>
      </c>
      <c r="C13" s="129">
        <f t="shared" si="0"/>
        <v>53</v>
      </c>
      <c r="D13" s="123"/>
      <c r="E13" s="31"/>
      <c r="F13" s="45">
        <v>8</v>
      </c>
      <c r="G13" s="75">
        <v>7</v>
      </c>
      <c r="H13" s="33">
        <v>19</v>
      </c>
      <c r="I13" s="107"/>
      <c r="J13" s="32"/>
      <c r="K13" s="115"/>
      <c r="M13" s="32"/>
    </row>
    <row r="14" spans="1:13" ht="13.5" thickBot="1">
      <c r="A14" s="84" t="s">
        <v>33</v>
      </c>
      <c r="B14" s="84">
        <v>966</v>
      </c>
      <c r="C14" s="129">
        <f t="shared" si="0"/>
        <v>3</v>
      </c>
      <c r="D14" s="123">
        <v>963</v>
      </c>
      <c r="E14" s="31">
        <v>848</v>
      </c>
      <c r="F14" s="45">
        <v>14</v>
      </c>
      <c r="G14" s="75">
        <v>88</v>
      </c>
      <c r="H14" s="33">
        <v>348</v>
      </c>
      <c r="I14" s="107"/>
      <c r="J14" s="32"/>
      <c r="K14" s="115"/>
      <c r="M14" s="32"/>
    </row>
    <row r="15" spans="1:13" ht="13.5" thickBot="1">
      <c r="A15" s="84" t="s">
        <v>77</v>
      </c>
      <c r="B15" s="84">
        <v>1236</v>
      </c>
      <c r="C15" s="129">
        <f t="shared" si="0"/>
        <v>0</v>
      </c>
      <c r="D15" s="123">
        <v>1236</v>
      </c>
      <c r="E15" s="31">
        <v>1118</v>
      </c>
      <c r="F15" s="45">
        <v>90</v>
      </c>
      <c r="G15" s="75">
        <v>216</v>
      </c>
      <c r="H15" s="33">
        <v>311</v>
      </c>
      <c r="I15" s="107"/>
      <c r="J15" s="32"/>
      <c r="K15" s="115"/>
      <c r="M15" s="32"/>
    </row>
    <row r="16" spans="1:13" ht="13.5" thickBot="1">
      <c r="A16" s="84" t="s">
        <v>29</v>
      </c>
      <c r="B16" s="84">
        <v>2094</v>
      </c>
      <c r="C16" s="129">
        <f>(B16-D16)</f>
        <v>1015</v>
      </c>
      <c r="D16" s="123">
        <v>1079</v>
      </c>
      <c r="E16" s="31">
        <v>970</v>
      </c>
      <c r="F16" s="45">
        <v>299</v>
      </c>
      <c r="G16" s="75">
        <v>220</v>
      </c>
      <c r="H16" s="33">
        <v>695</v>
      </c>
      <c r="I16" s="107"/>
      <c r="J16" s="32"/>
      <c r="K16" s="115"/>
      <c r="M16" s="32"/>
    </row>
    <row r="17" spans="1:13" ht="13.5" thickBot="1">
      <c r="A17" s="51" t="s">
        <v>30</v>
      </c>
      <c r="B17" s="51">
        <v>839</v>
      </c>
      <c r="C17" s="130">
        <f t="shared" si="0"/>
        <v>10</v>
      </c>
      <c r="D17" s="123">
        <v>829</v>
      </c>
      <c r="E17" s="54">
        <v>733</v>
      </c>
      <c r="F17" s="50">
        <v>56</v>
      </c>
      <c r="G17" s="75">
        <v>16</v>
      </c>
      <c r="H17" s="33">
        <v>271</v>
      </c>
      <c r="I17" s="108"/>
      <c r="J17" s="32"/>
      <c r="K17" s="115"/>
      <c r="M17" s="32"/>
    </row>
    <row r="18" spans="1:11" ht="15.75" thickBot="1">
      <c r="A18" s="87" t="s">
        <v>36</v>
      </c>
      <c r="B18" s="131">
        <f aca="true" t="shared" si="1" ref="B18:H18">SUM(B5:B17)</f>
        <v>37160</v>
      </c>
      <c r="C18" s="131">
        <f t="shared" si="1"/>
        <v>23483</v>
      </c>
      <c r="D18" s="126">
        <f t="shared" si="1"/>
        <v>13677</v>
      </c>
      <c r="E18" s="94">
        <f t="shared" si="1"/>
        <v>10803</v>
      </c>
      <c r="F18" s="95">
        <f t="shared" si="1"/>
        <v>5608</v>
      </c>
      <c r="G18" s="94">
        <f t="shared" si="1"/>
        <v>9182</v>
      </c>
      <c r="H18" s="40">
        <f t="shared" si="1"/>
        <v>20229</v>
      </c>
      <c r="K18" s="115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5"/>
    </row>
    <row r="20" spans="6:11" ht="13.5" thickBot="1">
      <c r="F20" s="52"/>
      <c r="K20" s="115"/>
    </row>
    <row r="21" spans="1:11" ht="12" customHeight="1" thickTop="1">
      <c r="A21" s="229" t="s">
        <v>51</v>
      </c>
      <c r="B21" s="120"/>
      <c r="C21" s="231" t="s">
        <v>21</v>
      </c>
      <c r="D21" s="215" t="s">
        <v>60</v>
      </c>
      <c r="E21" s="233" t="s">
        <v>61</v>
      </c>
      <c r="F21" s="236" t="s">
        <v>24</v>
      </c>
      <c r="G21" s="234" t="s">
        <v>22</v>
      </c>
      <c r="H21" s="238" t="s">
        <v>48</v>
      </c>
      <c r="K21" s="115"/>
    </row>
    <row r="22" spans="1:11" ht="15.75" customHeight="1" thickBot="1">
      <c r="A22" s="230"/>
      <c r="B22" s="142"/>
      <c r="C22" s="232"/>
      <c r="D22" s="214"/>
      <c r="E22" s="221"/>
      <c r="F22" s="237"/>
      <c r="G22" s="235"/>
      <c r="H22" s="239"/>
      <c r="K22" s="115"/>
    </row>
    <row r="23" spans="1:11" ht="14.25" thickBot="1" thickTop="1">
      <c r="A23" s="88" t="s">
        <v>71</v>
      </c>
      <c r="B23" s="88">
        <v>9614</v>
      </c>
      <c r="C23" s="147">
        <f>(B23-D23)</f>
        <v>9581</v>
      </c>
      <c r="D23" s="132">
        <v>33</v>
      </c>
      <c r="E23" s="90"/>
      <c r="F23" s="89">
        <v>2624</v>
      </c>
      <c r="G23" s="59"/>
      <c r="H23" s="39"/>
      <c r="K23" s="115"/>
    </row>
    <row r="24" spans="6:11" ht="14.25" thickBot="1" thickTop="1">
      <c r="F24" s="52"/>
      <c r="K24" s="115"/>
    </row>
    <row r="25" spans="1:11" ht="12" customHeight="1" thickTop="1">
      <c r="A25" s="216" t="s">
        <v>37</v>
      </c>
      <c r="B25" s="140"/>
      <c r="C25" s="218" t="s">
        <v>21</v>
      </c>
      <c r="D25" s="213" t="s">
        <v>60</v>
      </c>
      <c r="E25" s="220" t="s">
        <v>61</v>
      </c>
      <c r="F25" s="224" t="s">
        <v>24</v>
      </c>
      <c r="G25" s="240" t="s">
        <v>22</v>
      </c>
      <c r="H25" s="227" t="s">
        <v>48</v>
      </c>
      <c r="K25" s="115"/>
    </row>
    <row r="26" spans="1:11" ht="13.5" customHeight="1" thickBot="1">
      <c r="A26" s="217"/>
      <c r="B26" s="141"/>
      <c r="C26" s="219"/>
      <c r="D26" s="214"/>
      <c r="E26" s="221"/>
      <c r="F26" s="225"/>
      <c r="G26" s="241"/>
      <c r="H26" s="228"/>
      <c r="K26" s="115"/>
    </row>
    <row r="27" spans="1:13" ht="14.25" thickBot="1" thickTop="1">
      <c r="A27" s="84" t="s">
        <v>13</v>
      </c>
      <c r="B27" s="84">
        <v>27</v>
      </c>
      <c r="C27" s="128">
        <f>(B27-D27)</f>
        <v>27</v>
      </c>
      <c r="D27" s="122"/>
      <c r="E27" s="31"/>
      <c r="F27" s="82">
        <v>5</v>
      </c>
      <c r="G27" s="76">
        <v>1</v>
      </c>
      <c r="H27" s="33"/>
      <c r="J27" s="32"/>
      <c r="K27" s="115"/>
      <c r="M27" s="32"/>
    </row>
    <row r="28" spans="1:13" ht="13.5" thickBot="1">
      <c r="A28" s="84" t="s">
        <v>38</v>
      </c>
      <c r="B28" s="143">
        <v>2</v>
      </c>
      <c r="C28" s="136">
        <f>(B28-D28)</f>
        <v>2</v>
      </c>
      <c r="D28" s="123"/>
      <c r="E28" s="31"/>
      <c r="F28" s="45">
        <v>4</v>
      </c>
      <c r="G28" s="77"/>
      <c r="H28" s="33"/>
      <c r="K28" s="115"/>
      <c r="M28" s="32"/>
    </row>
    <row r="29" spans="1:13" s="110" customFormat="1" ht="13.5" thickBot="1">
      <c r="A29" s="144" t="s">
        <v>81</v>
      </c>
      <c r="B29" s="144">
        <v>220</v>
      </c>
      <c r="C29" s="137">
        <f>(B29-D29)</f>
        <v>56</v>
      </c>
      <c r="D29" s="135">
        <v>164</v>
      </c>
      <c r="E29" s="111">
        <v>68</v>
      </c>
      <c r="F29" s="91">
        <v>153</v>
      </c>
      <c r="G29" s="78">
        <v>99</v>
      </c>
      <c r="H29" s="34"/>
      <c r="I29" s="107"/>
      <c r="K29" s="145"/>
      <c r="M29" s="53"/>
    </row>
    <row r="30" spans="6:11" ht="14.25" thickBot="1" thickTop="1">
      <c r="F30" s="52"/>
      <c r="K30" s="115"/>
    </row>
    <row r="31" spans="1:11" ht="12" customHeight="1" thickTop="1">
      <c r="A31" s="229" t="s">
        <v>39</v>
      </c>
      <c r="B31" s="120"/>
      <c r="C31" s="231" t="s">
        <v>21</v>
      </c>
      <c r="D31" s="215" t="s">
        <v>60</v>
      </c>
      <c r="E31" s="233" t="s">
        <v>61</v>
      </c>
      <c r="F31" s="236" t="s">
        <v>24</v>
      </c>
      <c r="G31" s="234" t="s">
        <v>22</v>
      </c>
      <c r="H31" s="238" t="s">
        <v>23</v>
      </c>
      <c r="K31" s="115"/>
    </row>
    <row r="32" spans="1:11" ht="15.75" customHeight="1" thickBot="1">
      <c r="A32" s="230"/>
      <c r="B32" s="142"/>
      <c r="C32" s="232"/>
      <c r="D32" s="214"/>
      <c r="E32" s="221"/>
      <c r="F32" s="237"/>
      <c r="G32" s="235"/>
      <c r="H32" s="239"/>
      <c r="K32" s="115"/>
    </row>
    <row r="33" spans="1:11" ht="14.25" thickBot="1" thickTop="1">
      <c r="A33" s="84" t="s">
        <v>40</v>
      </c>
      <c r="B33" s="84"/>
      <c r="C33" s="128"/>
      <c r="D33" s="122"/>
      <c r="E33" s="92"/>
      <c r="F33" s="82"/>
      <c r="G33" s="79"/>
      <c r="H33" s="35">
        <v>82</v>
      </c>
      <c r="K33" s="115"/>
    </row>
    <row r="34" spans="1:11" ht="13.5" thickBot="1">
      <c r="A34" s="84" t="s">
        <v>49</v>
      </c>
      <c r="B34" s="84"/>
      <c r="C34" s="129"/>
      <c r="D34" s="123"/>
      <c r="E34" s="93"/>
      <c r="F34" s="45"/>
      <c r="G34" s="80"/>
      <c r="H34" s="35"/>
      <c r="K34" s="115"/>
    </row>
    <row r="35" spans="1:8" ht="13.5" thickBot="1">
      <c r="A35" s="84" t="s">
        <v>50</v>
      </c>
      <c r="B35" s="84"/>
      <c r="C35" s="129"/>
      <c r="D35" s="123"/>
      <c r="E35" s="93"/>
      <c r="F35" s="45"/>
      <c r="G35" s="80"/>
      <c r="H35" s="35">
        <v>174</v>
      </c>
    </row>
    <row r="36" spans="1:8" ht="15.75" thickBot="1">
      <c r="A36" s="85" t="s">
        <v>36</v>
      </c>
      <c r="B36" s="131">
        <f>SUM(B32:B35)</f>
        <v>0</v>
      </c>
      <c r="C36" s="131">
        <f>SUM(C32:C35)</f>
        <v>0</v>
      </c>
      <c r="D36" s="133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256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16" t="s">
        <v>41</v>
      </c>
      <c r="B39" s="140"/>
      <c r="C39" s="218" t="s">
        <v>21</v>
      </c>
      <c r="D39" s="213" t="s">
        <v>60</v>
      </c>
      <c r="E39" s="220" t="s">
        <v>61</v>
      </c>
      <c r="F39" s="224" t="s">
        <v>24</v>
      </c>
      <c r="G39" s="222" t="s">
        <v>22</v>
      </c>
      <c r="H39" s="227" t="s">
        <v>23</v>
      </c>
    </row>
    <row r="40" spans="1:8" ht="15.75" customHeight="1" thickBot="1">
      <c r="A40" s="217"/>
      <c r="B40" s="141"/>
      <c r="C40" s="219"/>
      <c r="D40" s="226"/>
      <c r="E40" s="221"/>
      <c r="F40" s="225"/>
      <c r="G40" s="223"/>
      <c r="H40" s="228"/>
    </row>
    <row r="41" spans="1:13" ht="14.25" thickBot="1" thickTop="1">
      <c r="A41" s="84" t="s">
        <v>44</v>
      </c>
      <c r="B41" s="84">
        <v>8037</v>
      </c>
      <c r="C41" s="129">
        <f aca="true" t="shared" si="2" ref="C41:C53">(B41-D41)</f>
        <v>7038</v>
      </c>
      <c r="D41" s="123">
        <v>999</v>
      </c>
      <c r="E41" s="31">
        <v>158</v>
      </c>
      <c r="F41" s="83">
        <v>853</v>
      </c>
      <c r="G41" s="77">
        <v>874</v>
      </c>
      <c r="H41" s="33"/>
      <c r="I41" s="107"/>
      <c r="J41" s="32"/>
      <c r="M41" s="32"/>
    </row>
    <row r="42" spans="1:13" ht="13.5" thickBot="1">
      <c r="A42" s="84" t="s">
        <v>42</v>
      </c>
      <c r="B42" s="84">
        <v>9470</v>
      </c>
      <c r="C42" s="130">
        <f t="shared" si="2"/>
        <v>6932</v>
      </c>
      <c r="D42" s="125">
        <v>2538</v>
      </c>
      <c r="E42" s="119">
        <v>774</v>
      </c>
      <c r="F42" s="146">
        <v>1133</v>
      </c>
      <c r="G42" s="77">
        <v>3446</v>
      </c>
      <c r="H42" s="33"/>
      <c r="I42" s="107"/>
      <c r="J42" s="32"/>
      <c r="M42" s="32"/>
    </row>
    <row r="43" spans="1:13" ht="13.5" thickBot="1">
      <c r="A43" s="84" t="s">
        <v>43</v>
      </c>
      <c r="B43" s="84">
        <v>3927</v>
      </c>
      <c r="C43" s="129">
        <f t="shared" si="2"/>
        <v>3761</v>
      </c>
      <c r="D43" s="123">
        <v>166</v>
      </c>
      <c r="E43" s="31">
        <v>1</v>
      </c>
      <c r="F43" s="146">
        <v>660</v>
      </c>
      <c r="G43" s="77">
        <v>1096</v>
      </c>
      <c r="H43" s="33"/>
      <c r="J43" s="32"/>
      <c r="M43" s="32"/>
    </row>
    <row r="44" spans="1:13" ht="13.5" thickBot="1">
      <c r="A44" s="84" t="s">
        <v>53</v>
      </c>
      <c r="B44" s="84">
        <v>1164</v>
      </c>
      <c r="C44" s="129">
        <f t="shared" si="2"/>
        <v>936</v>
      </c>
      <c r="D44" s="123">
        <v>228</v>
      </c>
      <c r="E44" s="31">
        <v>5</v>
      </c>
      <c r="F44" s="83">
        <v>293</v>
      </c>
      <c r="G44" s="77">
        <v>958</v>
      </c>
      <c r="H44" s="33">
        <v>125</v>
      </c>
      <c r="I44" s="107"/>
      <c r="J44" s="32"/>
      <c r="L44" s="107"/>
      <c r="M44" s="32"/>
    </row>
    <row r="45" spans="1:13" ht="13.5" thickBot="1">
      <c r="A45" s="84" t="s">
        <v>32</v>
      </c>
      <c r="B45" s="84">
        <v>500</v>
      </c>
      <c r="C45" s="129">
        <f t="shared" si="2"/>
        <v>243</v>
      </c>
      <c r="D45" s="123">
        <v>257</v>
      </c>
      <c r="E45" s="31">
        <v>247</v>
      </c>
      <c r="F45" s="45">
        <v>48</v>
      </c>
      <c r="G45" s="77">
        <v>1157</v>
      </c>
      <c r="H45" s="33">
        <v>90</v>
      </c>
      <c r="I45" s="107"/>
      <c r="J45" s="32"/>
      <c r="K45" s="107"/>
      <c r="L45" s="107"/>
      <c r="M45" s="32"/>
    </row>
    <row r="46" spans="1:13" ht="13.5" thickBot="1">
      <c r="A46" s="84" t="s">
        <v>56</v>
      </c>
      <c r="B46" s="84"/>
      <c r="C46" s="129">
        <f t="shared" si="2"/>
        <v>0</v>
      </c>
      <c r="D46" s="123"/>
      <c r="E46" s="31"/>
      <c r="F46" s="83"/>
      <c r="G46" s="77">
        <v>342</v>
      </c>
      <c r="H46" s="33"/>
      <c r="J46" s="32"/>
      <c r="M46" s="32"/>
    </row>
    <row r="47" spans="1:13" ht="13.5" thickBot="1">
      <c r="A47" s="84" t="s">
        <v>57</v>
      </c>
      <c r="B47" s="84">
        <v>458</v>
      </c>
      <c r="C47" s="129">
        <f t="shared" si="2"/>
        <v>15</v>
      </c>
      <c r="D47" s="123">
        <v>443</v>
      </c>
      <c r="E47" s="31">
        <v>385</v>
      </c>
      <c r="F47" s="83">
        <v>34</v>
      </c>
      <c r="G47" s="77">
        <v>759</v>
      </c>
      <c r="H47" s="33"/>
      <c r="J47" s="32"/>
      <c r="M47" s="32"/>
    </row>
    <row r="48" spans="1:13" ht="13.5" thickBot="1">
      <c r="A48" s="84" t="s">
        <v>54</v>
      </c>
      <c r="B48" s="84"/>
      <c r="C48" s="129">
        <f t="shared" si="2"/>
        <v>0</v>
      </c>
      <c r="D48" s="123"/>
      <c r="E48" s="31"/>
      <c r="F48" s="83"/>
      <c r="G48" s="77">
        <v>49</v>
      </c>
      <c r="H48" s="33"/>
      <c r="J48" s="32"/>
      <c r="M48" s="32"/>
    </row>
    <row r="49" spans="1:13" ht="13.5" thickBot="1">
      <c r="A49" s="84" t="s">
        <v>55</v>
      </c>
      <c r="B49" s="84"/>
      <c r="C49" s="129">
        <f t="shared" si="2"/>
        <v>0</v>
      </c>
      <c r="D49" s="123"/>
      <c r="E49" s="31"/>
      <c r="F49" s="83"/>
      <c r="G49" s="77">
        <v>515</v>
      </c>
      <c r="H49" s="33"/>
      <c r="J49" s="32"/>
      <c r="M49" s="32"/>
    </row>
    <row r="50" spans="1:13" ht="13.5" thickBot="1">
      <c r="A50" s="84" t="s">
        <v>75</v>
      </c>
      <c r="B50" s="84">
        <v>115</v>
      </c>
      <c r="C50" s="129">
        <f t="shared" si="2"/>
        <v>0</v>
      </c>
      <c r="D50" s="123">
        <v>115</v>
      </c>
      <c r="E50" s="31">
        <v>113</v>
      </c>
      <c r="F50" s="83">
        <v>1</v>
      </c>
      <c r="G50" s="77"/>
      <c r="H50" s="33"/>
      <c r="J50" s="32"/>
      <c r="M50" s="32"/>
    </row>
    <row r="51" spans="1:13" ht="13.5" thickBot="1">
      <c r="A51" s="84" t="s">
        <v>72</v>
      </c>
      <c r="B51" s="84">
        <v>546</v>
      </c>
      <c r="C51" s="129">
        <f t="shared" si="2"/>
        <v>455</v>
      </c>
      <c r="D51" s="123">
        <v>91</v>
      </c>
      <c r="E51" s="31">
        <v>91</v>
      </c>
      <c r="F51" s="83">
        <v>64</v>
      </c>
      <c r="G51" s="77">
        <v>7</v>
      </c>
      <c r="H51" s="33"/>
      <c r="I51" s="107"/>
      <c r="J51" s="32"/>
      <c r="M51" s="32"/>
    </row>
    <row r="52" spans="1:13" ht="13.5" thickBot="1">
      <c r="A52" s="84" t="s">
        <v>73</v>
      </c>
      <c r="B52" s="84"/>
      <c r="C52" s="129">
        <f t="shared" si="2"/>
        <v>0</v>
      </c>
      <c r="D52" s="123"/>
      <c r="E52" s="31"/>
      <c r="F52" s="83"/>
      <c r="G52" s="77"/>
      <c r="H52" s="33"/>
      <c r="M52" s="32"/>
    </row>
    <row r="53" spans="1:13" ht="13.5" thickBot="1">
      <c r="A53" s="84" t="s">
        <v>45</v>
      </c>
      <c r="B53" s="84"/>
      <c r="C53" s="129">
        <f t="shared" si="2"/>
        <v>0</v>
      </c>
      <c r="D53" s="123"/>
      <c r="E53" s="31"/>
      <c r="F53" s="83"/>
      <c r="G53" s="77"/>
      <c r="H53" s="33"/>
      <c r="M53" s="32"/>
    </row>
    <row r="54" spans="1:8" ht="15.75" thickBot="1">
      <c r="A54" s="85" t="s">
        <v>36</v>
      </c>
      <c r="B54" s="131">
        <f aca="true" t="shared" si="3" ref="B54:H54">SUM(B41:B53)</f>
        <v>24217</v>
      </c>
      <c r="C54" s="131">
        <f t="shared" si="3"/>
        <v>19380</v>
      </c>
      <c r="D54" s="133">
        <f t="shared" si="3"/>
        <v>4837</v>
      </c>
      <c r="E54" s="94">
        <f t="shared" si="3"/>
        <v>1774</v>
      </c>
      <c r="F54" s="95">
        <f t="shared" si="3"/>
        <v>3086</v>
      </c>
      <c r="G54" s="94">
        <f t="shared" si="3"/>
        <v>9203</v>
      </c>
      <c r="H54" s="40">
        <f t="shared" si="3"/>
        <v>215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6"/>
      <c r="C56" s="128"/>
      <c r="D56" s="122"/>
      <c r="E56" s="36"/>
      <c r="F56" s="37"/>
      <c r="G56" s="81"/>
      <c r="H56" s="38"/>
    </row>
    <row r="57" spans="1:8" ht="15.75" thickBot="1">
      <c r="A57" s="98" t="s">
        <v>46</v>
      </c>
      <c r="B57" s="138">
        <f aca="true" t="shared" si="4" ref="B57:H57">SUM(B18,B23,B27,B28,B29,B36,B54)</f>
        <v>71240</v>
      </c>
      <c r="C57" s="138">
        <f t="shared" si="4"/>
        <v>52529</v>
      </c>
      <c r="D57" s="134">
        <f t="shared" si="4"/>
        <v>18711</v>
      </c>
      <c r="E57" s="97">
        <f t="shared" si="4"/>
        <v>12645</v>
      </c>
      <c r="F57" s="96">
        <f t="shared" si="4"/>
        <v>11480</v>
      </c>
      <c r="G57" s="109">
        <f t="shared" si="4"/>
        <v>18485</v>
      </c>
      <c r="H57" s="73">
        <f t="shared" si="4"/>
        <v>20700</v>
      </c>
    </row>
    <row r="58" spans="1:8" ht="15.75" thickBot="1">
      <c r="A58" s="29"/>
      <c r="B58" s="85"/>
      <c r="C58" s="131"/>
      <c r="D58" s="135"/>
      <c r="E58" s="94"/>
      <c r="F58" s="95"/>
      <c r="G58" s="94"/>
      <c r="H58" s="34"/>
    </row>
    <row r="59" ht="13.5" thickTop="1"/>
    <row r="60" ht="12.75">
      <c r="A60" t="s">
        <v>84</v>
      </c>
    </row>
  </sheetData>
  <mergeCells count="28">
    <mergeCell ref="H21:H22"/>
    <mergeCell ref="E25:E26"/>
    <mergeCell ref="G25:G26"/>
    <mergeCell ref="F25:F26"/>
    <mergeCell ref="A21:A22"/>
    <mergeCell ref="C21:C22"/>
    <mergeCell ref="E21:E22"/>
    <mergeCell ref="G21:G22"/>
    <mergeCell ref="F21:F22"/>
    <mergeCell ref="D21:D22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E39:E40"/>
    <mergeCell ref="G39:G40"/>
    <mergeCell ref="F39:F40"/>
    <mergeCell ref="D39:D40"/>
    <mergeCell ref="D25:D26"/>
    <mergeCell ref="D31:D32"/>
    <mergeCell ref="A39:A40"/>
    <mergeCell ref="C39:C40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00" sqref="A100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87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100" t="s">
        <v>63</v>
      </c>
      <c r="G2" s="100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2684</v>
      </c>
      <c r="C3" s="27">
        <v>1147</v>
      </c>
      <c r="D3" s="27">
        <v>1422</v>
      </c>
      <c r="E3" s="27">
        <v>3361</v>
      </c>
      <c r="F3" s="28">
        <v>419</v>
      </c>
      <c r="G3" s="28">
        <v>34</v>
      </c>
      <c r="H3" s="28">
        <v>547</v>
      </c>
      <c r="I3" s="20">
        <f aca="true" t="shared" si="0" ref="I3:I8">SUM(B3:H3)</f>
        <v>9614</v>
      </c>
      <c r="J3" s="17"/>
      <c r="K3" s="17"/>
      <c r="L3" s="17"/>
      <c r="M3" s="17"/>
      <c r="N3" s="17"/>
      <c r="O3" s="17"/>
      <c r="P3" s="17"/>
    </row>
    <row r="4" spans="1:16" ht="12.75">
      <c r="A4" s="25" t="s">
        <v>2</v>
      </c>
      <c r="B4" s="18">
        <v>4598</v>
      </c>
      <c r="C4" s="18">
        <v>3331</v>
      </c>
      <c r="D4" s="116">
        <v>412</v>
      </c>
      <c r="E4" s="18">
        <v>6397</v>
      </c>
      <c r="F4" s="19">
        <v>136</v>
      </c>
      <c r="G4" s="19">
        <v>34</v>
      </c>
      <c r="H4" s="19">
        <v>21</v>
      </c>
      <c r="I4" s="20">
        <f t="shared" si="0"/>
        <v>14929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3200</v>
      </c>
      <c r="C5" s="18">
        <v>438</v>
      </c>
      <c r="D5" s="18">
        <v>60</v>
      </c>
      <c r="E5" s="18">
        <v>1010</v>
      </c>
      <c r="F5" s="19">
        <v>527</v>
      </c>
      <c r="G5" s="19">
        <v>7</v>
      </c>
      <c r="H5" s="19">
        <v>5</v>
      </c>
      <c r="I5" s="20">
        <f t="shared" si="0"/>
        <v>5247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61</v>
      </c>
      <c r="C6" s="18">
        <v>43</v>
      </c>
      <c r="D6" s="18">
        <v>934</v>
      </c>
      <c r="E6" s="18">
        <v>35</v>
      </c>
      <c r="F6" s="112">
        <v>2</v>
      </c>
      <c r="G6" s="113"/>
      <c r="H6" s="19">
        <v>229</v>
      </c>
      <c r="I6" s="20">
        <f t="shared" si="0"/>
        <v>1304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4">
        <v>542</v>
      </c>
      <c r="C7" s="18">
        <v>1109</v>
      </c>
      <c r="D7" s="18">
        <v>28</v>
      </c>
      <c r="E7" s="18">
        <v>475</v>
      </c>
      <c r="F7" s="19">
        <v>24</v>
      </c>
      <c r="G7" s="19">
        <v>9</v>
      </c>
      <c r="H7" s="113">
        <v>1</v>
      </c>
      <c r="I7" s="20">
        <f t="shared" si="0"/>
        <v>2188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11085</v>
      </c>
      <c r="C8" s="2">
        <f t="shared" si="1"/>
        <v>6068</v>
      </c>
      <c r="D8" s="2">
        <f t="shared" si="1"/>
        <v>2856</v>
      </c>
      <c r="E8" s="2">
        <f t="shared" si="1"/>
        <v>11278</v>
      </c>
      <c r="F8" s="3">
        <f t="shared" si="1"/>
        <v>1108</v>
      </c>
      <c r="G8" s="3">
        <f t="shared" si="1"/>
        <v>84</v>
      </c>
      <c r="H8" s="3">
        <f t="shared" si="1"/>
        <v>803</v>
      </c>
      <c r="I8" s="23">
        <f t="shared" si="0"/>
        <v>33282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1" t="s">
        <v>63</v>
      </c>
      <c r="G12" s="101" t="s">
        <v>69</v>
      </c>
      <c r="H12" s="71" t="s">
        <v>64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14">
        <v>6631</v>
      </c>
      <c r="C13" s="18">
        <v>18</v>
      </c>
      <c r="D13" s="18"/>
      <c r="E13" s="18"/>
      <c r="F13" s="19">
        <v>389</v>
      </c>
      <c r="G13" s="19"/>
      <c r="H13" s="19"/>
      <c r="I13" s="20">
        <f aca="true" t="shared" si="2" ref="I13:I18">SUM(B13:H13)</f>
        <v>7038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4">
        <v>6832</v>
      </c>
      <c r="C14" s="18">
        <v>24</v>
      </c>
      <c r="D14" s="18"/>
      <c r="E14" s="18"/>
      <c r="F14" s="19">
        <v>76</v>
      </c>
      <c r="G14" s="19"/>
      <c r="H14" s="19"/>
      <c r="I14" s="20">
        <f t="shared" si="2"/>
        <v>6932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4"/>
      <c r="C15" s="18"/>
      <c r="D15" s="18">
        <v>3716</v>
      </c>
      <c r="E15" s="18"/>
      <c r="F15" s="19"/>
      <c r="G15" s="19"/>
      <c r="H15" s="19">
        <v>99</v>
      </c>
      <c r="I15" s="20">
        <f t="shared" si="2"/>
        <v>3815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936</v>
      </c>
      <c r="D16" s="18"/>
      <c r="E16" s="18"/>
      <c r="F16" s="19"/>
      <c r="G16" s="19"/>
      <c r="H16" s="19"/>
      <c r="I16" s="20">
        <f t="shared" si="2"/>
        <v>936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4">
        <v>214</v>
      </c>
      <c r="C17" s="18">
        <v>29</v>
      </c>
      <c r="D17" s="18"/>
      <c r="E17" s="117"/>
      <c r="F17" s="19"/>
      <c r="G17" s="19"/>
      <c r="H17" s="19"/>
      <c r="I17" s="20">
        <f t="shared" si="2"/>
        <v>243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4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4"/>
      <c r="C19" s="18">
        <v>455</v>
      </c>
      <c r="D19" s="18"/>
      <c r="E19" s="18"/>
      <c r="F19" s="19"/>
      <c r="G19" s="19"/>
      <c r="H19" s="19"/>
      <c r="I19" s="20">
        <f aca="true" t="shared" si="3" ref="I19:I25">SUM(B19:H19)</f>
        <v>455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4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4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4"/>
      <c r="C22" s="18">
        <v>23</v>
      </c>
      <c r="D22" s="18"/>
      <c r="E22" s="18">
        <v>4</v>
      </c>
      <c r="F22" s="19"/>
      <c r="G22" s="19"/>
      <c r="H22" s="19"/>
      <c r="I22" s="20">
        <f t="shared" si="3"/>
        <v>27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4">
        <v>55</v>
      </c>
      <c r="C23" s="18"/>
      <c r="D23" s="18"/>
      <c r="E23" s="18"/>
      <c r="F23" s="19">
        <v>1</v>
      </c>
      <c r="G23" s="19"/>
      <c r="H23" s="19"/>
      <c r="I23" s="20">
        <f t="shared" si="3"/>
        <v>56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4"/>
      <c r="C24" s="18"/>
      <c r="D24" s="18">
        <v>1</v>
      </c>
      <c r="E24" s="18"/>
      <c r="F24" s="19"/>
      <c r="G24" s="19"/>
      <c r="H24" s="19">
        <v>1</v>
      </c>
      <c r="I24" s="20">
        <f t="shared" si="3"/>
        <v>2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13732</v>
      </c>
      <c r="C25" s="2">
        <f aca="true" t="shared" si="4" ref="C25:H25">SUM(C13:C24)</f>
        <v>1485</v>
      </c>
      <c r="D25" s="2">
        <f t="shared" si="4"/>
        <v>3717</v>
      </c>
      <c r="E25" s="2">
        <f t="shared" si="4"/>
        <v>4</v>
      </c>
      <c r="F25" s="3">
        <f t="shared" si="4"/>
        <v>466</v>
      </c>
      <c r="G25" s="3">
        <f t="shared" si="4"/>
        <v>0</v>
      </c>
      <c r="H25" s="3">
        <f t="shared" si="4"/>
        <v>100</v>
      </c>
      <c r="I25" s="23">
        <f t="shared" si="3"/>
        <v>19504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2" t="s">
        <v>36</v>
      </c>
      <c r="B28" s="103">
        <f>SUM(B8,B25)</f>
        <v>24817</v>
      </c>
      <c r="C28" s="103">
        <f aca="true" t="shared" si="5" ref="C28:H28">SUM(C25,C8)</f>
        <v>7553</v>
      </c>
      <c r="D28" s="103">
        <f t="shared" si="5"/>
        <v>6573</v>
      </c>
      <c r="E28" s="103">
        <f t="shared" si="5"/>
        <v>11282</v>
      </c>
      <c r="F28" s="103">
        <f t="shared" si="5"/>
        <v>1574</v>
      </c>
      <c r="G28" s="103">
        <f t="shared" si="5"/>
        <v>84</v>
      </c>
      <c r="H28" s="103">
        <f t="shared" si="5"/>
        <v>903</v>
      </c>
      <c r="I28" s="99">
        <f>SUM(I8,I25)</f>
        <v>52786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100" t="s">
        <v>63</v>
      </c>
      <c r="G32" s="100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9">
        <f aca="true" t="shared" si="6" ref="B33:B38">(B3/I3)*100</f>
        <v>27.91762013729977</v>
      </c>
      <c r="C33" s="139">
        <f aca="true" t="shared" si="7" ref="C33:C38">(C3/I3)*100</f>
        <v>11.93051799459122</v>
      </c>
      <c r="D33" s="139">
        <f aca="true" t="shared" si="8" ref="D33:D38">(D3/I3)*100</f>
        <v>14.790929893904723</v>
      </c>
      <c r="E33" s="139">
        <f aca="true" t="shared" si="9" ref="E33:E38">(E3/I3)*100</f>
        <v>34.959434158518825</v>
      </c>
      <c r="F33" s="139">
        <f aca="true" t="shared" si="10" ref="F33:F38">(F3/I3)*100</f>
        <v>4.358227584772207</v>
      </c>
      <c r="G33" s="139">
        <f aca="true" t="shared" si="11" ref="G33:G38">(G3/I3)*100</f>
        <v>0.3536509257333056</v>
      </c>
      <c r="H33" s="173">
        <f aca="true" t="shared" si="12" ref="H33:H38">(H3/I3)*100</f>
        <v>5.689619305179946</v>
      </c>
      <c r="I33" s="174">
        <f aca="true" t="shared" si="13" ref="I33:I38">SUM(B33:H33)</f>
        <v>100</v>
      </c>
    </row>
    <row r="34" spans="1:9" ht="12.75">
      <c r="A34" s="25" t="s">
        <v>2</v>
      </c>
      <c r="B34" s="139">
        <f t="shared" si="6"/>
        <v>30.799115814856993</v>
      </c>
      <c r="C34" s="139">
        <f t="shared" si="7"/>
        <v>22.312278116417712</v>
      </c>
      <c r="D34" s="139">
        <f t="shared" si="8"/>
        <v>2.7597293857592606</v>
      </c>
      <c r="E34" s="139">
        <f t="shared" si="9"/>
        <v>42.849487574519394</v>
      </c>
      <c r="F34" s="139">
        <f t="shared" si="10"/>
        <v>0.9109786321923772</v>
      </c>
      <c r="G34" s="139">
        <f t="shared" si="11"/>
        <v>0.2277446580480943</v>
      </c>
      <c r="H34" s="173">
        <f t="shared" si="12"/>
        <v>0.1406658182061759</v>
      </c>
      <c r="I34" s="20">
        <f t="shared" si="13"/>
        <v>100</v>
      </c>
    </row>
    <row r="35" spans="1:9" ht="12.75">
      <c r="A35" s="12" t="s">
        <v>62</v>
      </c>
      <c r="B35" s="139">
        <f t="shared" si="6"/>
        <v>60.98723079855155</v>
      </c>
      <c r="C35" s="139">
        <f t="shared" si="7"/>
        <v>8.347627215551743</v>
      </c>
      <c r="D35" s="139">
        <f t="shared" si="8"/>
        <v>1.1435105774728416</v>
      </c>
      <c r="E35" s="139">
        <f t="shared" si="9"/>
        <v>19.249094720792833</v>
      </c>
      <c r="F35" s="139">
        <f t="shared" si="10"/>
        <v>10.04383457213646</v>
      </c>
      <c r="G35" s="139">
        <f t="shared" si="11"/>
        <v>0.13340956737183152</v>
      </c>
      <c r="H35" s="173">
        <f t="shared" si="12"/>
        <v>0.0952925481227368</v>
      </c>
      <c r="I35" s="20">
        <f t="shared" si="13"/>
        <v>100</v>
      </c>
    </row>
    <row r="36" spans="1:9" ht="12.75">
      <c r="A36" s="12" t="s">
        <v>11</v>
      </c>
      <c r="B36" s="139">
        <f t="shared" si="6"/>
        <v>4.677914110429448</v>
      </c>
      <c r="C36" s="139">
        <f t="shared" si="7"/>
        <v>3.2975460122699385</v>
      </c>
      <c r="D36" s="139">
        <f t="shared" si="8"/>
        <v>71.62576687116564</v>
      </c>
      <c r="E36" s="139">
        <f t="shared" si="9"/>
        <v>2.6840490797546015</v>
      </c>
      <c r="F36" s="139">
        <f t="shared" si="10"/>
        <v>0.15337423312883436</v>
      </c>
      <c r="G36" s="139">
        <f t="shared" si="11"/>
        <v>0</v>
      </c>
      <c r="H36" s="173">
        <f t="shared" si="12"/>
        <v>17.561349693251536</v>
      </c>
      <c r="I36" s="20">
        <f t="shared" si="13"/>
        <v>100</v>
      </c>
    </row>
    <row r="37" spans="1:9" ht="13.5" thickBot="1">
      <c r="A37" s="12" t="s">
        <v>70</v>
      </c>
      <c r="B37" s="176">
        <f t="shared" si="6"/>
        <v>24.77148080438757</v>
      </c>
      <c r="C37" s="176">
        <f t="shared" si="7"/>
        <v>50.68555758683729</v>
      </c>
      <c r="D37" s="176">
        <f t="shared" si="8"/>
        <v>1.2797074954296161</v>
      </c>
      <c r="E37" s="176">
        <f t="shared" si="9"/>
        <v>21.709323583180986</v>
      </c>
      <c r="F37" s="176">
        <f t="shared" si="10"/>
        <v>1.0968921389396709</v>
      </c>
      <c r="G37" s="176">
        <f t="shared" si="11"/>
        <v>0.41133455210237657</v>
      </c>
      <c r="H37" s="177">
        <f t="shared" si="12"/>
        <v>0.04570383912248629</v>
      </c>
      <c r="I37" s="175">
        <f t="shared" si="13"/>
        <v>99.99999999999999</v>
      </c>
    </row>
    <row r="38" spans="1:9" ht="13.5" thickBot="1">
      <c r="A38" s="22"/>
      <c r="B38" s="179">
        <f t="shared" si="6"/>
        <v>33.30629168920137</v>
      </c>
      <c r="C38" s="179">
        <f t="shared" si="7"/>
        <v>18.23207739919476</v>
      </c>
      <c r="D38" s="179">
        <f t="shared" si="8"/>
        <v>8.581215071209664</v>
      </c>
      <c r="E38" s="179">
        <f t="shared" si="9"/>
        <v>33.88618472447569</v>
      </c>
      <c r="F38" s="179">
        <f t="shared" si="10"/>
        <v>3.32912685535725</v>
      </c>
      <c r="G38" s="179">
        <f t="shared" si="11"/>
        <v>0.2523886785649901</v>
      </c>
      <c r="H38" s="178">
        <f t="shared" si="12"/>
        <v>2.4127155819962742</v>
      </c>
      <c r="I38" s="23">
        <f t="shared" si="13"/>
        <v>100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12" sqref="A112"/>
    </sheetView>
  </sheetViews>
  <sheetFormatPr defaultColWidth="9.140625" defaultRowHeight="12.75"/>
  <cols>
    <col min="1" max="1" width="18.7109375" style="170" customWidth="1"/>
    <col min="2" max="3" width="12.7109375" style="0" customWidth="1"/>
    <col min="4" max="4" width="11.421875" style="171" customWidth="1"/>
    <col min="5" max="6" width="8.8515625" style="0" customWidth="1"/>
    <col min="7" max="7" width="13.00390625" style="0" customWidth="1"/>
    <col min="8" max="8" width="19.140625" style="0" customWidth="1"/>
    <col min="9" max="9" width="12.57421875" style="0" customWidth="1"/>
    <col min="10" max="10" width="13.28125" style="172" customWidth="1"/>
    <col min="11" max="11" width="11.28125" style="0" customWidth="1"/>
    <col min="12" max="16384" width="13.7109375" style="0" customWidth="1"/>
  </cols>
  <sheetData>
    <row r="1" spans="1:10" ht="14.25" customHeight="1" thickBot="1">
      <c r="A1" s="242" t="s">
        <v>88</v>
      </c>
      <c r="B1" s="242"/>
      <c r="C1" s="242"/>
      <c r="D1" s="242">
        <v>41791</v>
      </c>
      <c r="E1" s="242"/>
      <c r="F1" s="242"/>
      <c r="G1" s="242"/>
      <c r="H1" s="242"/>
      <c r="J1" s="148"/>
    </row>
    <row r="2" spans="1:10" s="154" customFormat="1" ht="36.75" customHeight="1">
      <c r="A2" s="149" t="s">
        <v>89</v>
      </c>
      <c r="B2" s="150" t="s">
        <v>90</v>
      </c>
      <c r="C2" s="150" t="s">
        <v>91</v>
      </c>
      <c r="D2" s="151" t="s">
        <v>92</v>
      </c>
      <c r="E2" s="150" t="s">
        <v>93</v>
      </c>
      <c r="F2" s="152" t="s">
        <v>94</v>
      </c>
      <c r="G2" s="150" t="s">
        <v>95</v>
      </c>
      <c r="H2" s="153" t="s">
        <v>96</v>
      </c>
      <c r="J2" s="155"/>
    </row>
    <row r="3" spans="1:10" ht="12.75">
      <c r="A3" s="156" t="s">
        <v>97</v>
      </c>
      <c r="B3" s="157">
        <v>305</v>
      </c>
      <c r="C3" s="157">
        <v>305</v>
      </c>
      <c r="D3" s="157">
        <v>7</v>
      </c>
      <c r="E3" s="157">
        <v>39</v>
      </c>
      <c r="F3" s="158">
        <v>9</v>
      </c>
      <c r="G3" s="157">
        <v>36</v>
      </c>
      <c r="H3" s="159">
        <f>(E3*100)/C3</f>
        <v>12.78688524590164</v>
      </c>
      <c r="I3" s="17"/>
      <c r="J3"/>
    </row>
    <row r="4" spans="1:10" ht="12.75">
      <c r="A4" s="156" t="s">
        <v>98</v>
      </c>
      <c r="B4" s="157">
        <v>199</v>
      </c>
      <c r="C4" s="157">
        <v>199</v>
      </c>
      <c r="D4" s="157">
        <v>3</v>
      </c>
      <c r="E4" s="157">
        <v>36</v>
      </c>
      <c r="F4" s="158">
        <v>7</v>
      </c>
      <c r="G4" s="157">
        <v>22</v>
      </c>
      <c r="H4" s="159">
        <f aca="true" t="shared" si="0" ref="H4:H57">(E4*100)/C4</f>
        <v>18.09045226130653</v>
      </c>
      <c r="I4" s="160"/>
      <c r="J4"/>
    </row>
    <row r="5" spans="1:10" ht="12.75">
      <c r="A5" s="156" t="s">
        <v>99</v>
      </c>
      <c r="B5" s="157">
        <v>389</v>
      </c>
      <c r="C5" s="157">
        <v>389</v>
      </c>
      <c r="D5" s="157">
        <v>22</v>
      </c>
      <c r="E5" s="157">
        <v>49</v>
      </c>
      <c r="F5" s="158">
        <v>10</v>
      </c>
      <c r="G5" s="157">
        <v>73</v>
      </c>
      <c r="H5" s="159">
        <f t="shared" si="0"/>
        <v>12.596401028277635</v>
      </c>
      <c r="I5" s="160"/>
      <c r="J5"/>
    </row>
    <row r="6" spans="1:10" ht="12.75">
      <c r="A6" s="156" t="s">
        <v>100</v>
      </c>
      <c r="B6" s="157">
        <v>38</v>
      </c>
      <c r="C6" s="157">
        <v>38</v>
      </c>
      <c r="D6" s="157"/>
      <c r="E6" s="157">
        <v>12</v>
      </c>
      <c r="F6" s="158">
        <v>1</v>
      </c>
      <c r="G6" s="157">
        <v>4</v>
      </c>
      <c r="H6" s="159">
        <f t="shared" si="0"/>
        <v>31.57894736842105</v>
      </c>
      <c r="I6" s="160"/>
      <c r="J6"/>
    </row>
    <row r="7" spans="1:10" ht="12.75">
      <c r="A7" s="156" t="s">
        <v>101</v>
      </c>
      <c r="B7" s="157">
        <v>738</v>
      </c>
      <c r="C7" s="157">
        <v>738</v>
      </c>
      <c r="D7" s="157">
        <v>14</v>
      </c>
      <c r="E7" s="157">
        <v>139</v>
      </c>
      <c r="F7" s="158">
        <v>27</v>
      </c>
      <c r="G7" s="157">
        <v>118</v>
      </c>
      <c r="H7" s="159">
        <f t="shared" si="0"/>
        <v>18.834688346883468</v>
      </c>
      <c r="I7" s="160"/>
      <c r="J7"/>
    </row>
    <row r="8" spans="1:10" ht="12.75">
      <c r="A8" s="156" t="s">
        <v>102</v>
      </c>
      <c r="B8" s="157">
        <v>525</v>
      </c>
      <c r="C8" s="157">
        <v>525</v>
      </c>
      <c r="D8" s="157">
        <v>15</v>
      </c>
      <c r="E8" s="157">
        <v>113</v>
      </c>
      <c r="F8" s="158">
        <v>17</v>
      </c>
      <c r="G8" s="157">
        <v>88</v>
      </c>
      <c r="H8" s="159">
        <f t="shared" si="0"/>
        <v>21.523809523809526</v>
      </c>
      <c r="I8" s="160"/>
      <c r="J8"/>
    </row>
    <row r="9" spans="1:10" ht="12.75">
      <c r="A9" s="156" t="s">
        <v>103</v>
      </c>
      <c r="B9" s="157">
        <v>288</v>
      </c>
      <c r="C9" s="157">
        <v>288</v>
      </c>
      <c r="D9" s="157">
        <v>8</v>
      </c>
      <c r="E9" s="157">
        <v>52</v>
      </c>
      <c r="F9" s="158">
        <v>13</v>
      </c>
      <c r="G9" s="157">
        <v>50</v>
      </c>
      <c r="H9" s="159">
        <f t="shared" si="0"/>
        <v>18.055555555555557</v>
      </c>
      <c r="I9" s="160"/>
      <c r="J9"/>
    </row>
    <row r="10" spans="1:10" ht="12.75">
      <c r="A10" s="156" t="s">
        <v>104</v>
      </c>
      <c r="B10" s="157">
        <v>344</v>
      </c>
      <c r="C10" s="157">
        <v>344</v>
      </c>
      <c r="D10" s="157">
        <v>4</v>
      </c>
      <c r="E10" s="157">
        <v>62</v>
      </c>
      <c r="F10" s="158">
        <v>11</v>
      </c>
      <c r="G10" s="157">
        <v>27</v>
      </c>
      <c r="H10" s="159">
        <f t="shared" si="0"/>
        <v>18.023255813953487</v>
      </c>
      <c r="I10" s="160"/>
      <c r="J10"/>
    </row>
    <row r="11" spans="1:10" ht="12.75">
      <c r="A11" s="156" t="s">
        <v>105</v>
      </c>
      <c r="B11" s="157">
        <v>119</v>
      </c>
      <c r="C11" s="157">
        <v>119</v>
      </c>
      <c r="D11" s="157">
        <v>6</v>
      </c>
      <c r="E11" s="157">
        <v>22</v>
      </c>
      <c r="F11" s="158">
        <v>4</v>
      </c>
      <c r="G11" s="157">
        <v>18</v>
      </c>
      <c r="H11" s="159">
        <f t="shared" si="0"/>
        <v>18.48739495798319</v>
      </c>
      <c r="I11" s="160"/>
      <c r="J11"/>
    </row>
    <row r="12" spans="1:10" ht="12.75">
      <c r="A12" s="156" t="s">
        <v>106</v>
      </c>
      <c r="B12" s="157">
        <v>182</v>
      </c>
      <c r="C12" s="157">
        <v>182</v>
      </c>
      <c r="D12" s="157">
        <v>7</v>
      </c>
      <c r="E12" s="157">
        <v>30</v>
      </c>
      <c r="F12" s="158">
        <v>4</v>
      </c>
      <c r="G12" s="157">
        <v>32</v>
      </c>
      <c r="H12" s="159">
        <f t="shared" si="0"/>
        <v>16.483516483516482</v>
      </c>
      <c r="I12" s="160"/>
      <c r="J12"/>
    </row>
    <row r="13" spans="1:10" ht="12.75">
      <c r="A13" s="156" t="s">
        <v>107</v>
      </c>
      <c r="B13" s="157">
        <v>193</v>
      </c>
      <c r="C13" s="157">
        <v>193</v>
      </c>
      <c r="D13" s="157">
        <v>8</v>
      </c>
      <c r="E13" s="157">
        <v>38</v>
      </c>
      <c r="F13" s="158">
        <v>3</v>
      </c>
      <c r="G13" s="157">
        <v>39</v>
      </c>
      <c r="H13" s="159">
        <f t="shared" si="0"/>
        <v>19.689119170984455</v>
      </c>
      <c r="I13" s="160"/>
      <c r="J13"/>
    </row>
    <row r="14" spans="1:10" ht="12.75">
      <c r="A14" s="156" t="s">
        <v>108</v>
      </c>
      <c r="B14" s="157">
        <v>459</v>
      </c>
      <c r="C14" s="157">
        <v>459</v>
      </c>
      <c r="D14" s="157">
        <v>17</v>
      </c>
      <c r="E14" s="157">
        <v>74</v>
      </c>
      <c r="F14" s="158">
        <v>12</v>
      </c>
      <c r="G14" s="157">
        <v>74</v>
      </c>
      <c r="H14" s="159">
        <f t="shared" si="0"/>
        <v>16.122004357298476</v>
      </c>
      <c r="I14" s="160"/>
      <c r="J14"/>
    </row>
    <row r="15" spans="1:10" ht="12.75">
      <c r="A15" s="156" t="s">
        <v>109</v>
      </c>
      <c r="B15" s="157">
        <v>152</v>
      </c>
      <c r="C15" s="157">
        <v>152</v>
      </c>
      <c r="D15" s="157">
        <v>4</v>
      </c>
      <c r="E15" s="157">
        <v>24</v>
      </c>
      <c r="F15" s="158">
        <v>5</v>
      </c>
      <c r="G15" s="157">
        <v>37</v>
      </c>
      <c r="H15" s="159">
        <f t="shared" si="0"/>
        <v>15.789473684210526</v>
      </c>
      <c r="I15" s="160"/>
      <c r="J15"/>
    </row>
    <row r="16" spans="1:10" ht="12.75">
      <c r="A16" s="156" t="s">
        <v>110</v>
      </c>
      <c r="B16" s="157">
        <v>239</v>
      </c>
      <c r="C16" s="157">
        <v>239</v>
      </c>
      <c r="D16" s="157">
        <v>5</v>
      </c>
      <c r="E16" s="157">
        <v>40</v>
      </c>
      <c r="F16" s="158">
        <v>11</v>
      </c>
      <c r="G16" s="157">
        <v>60</v>
      </c>
      <c r="H16" s="159">
        <f t="shared" si="0"/>
        <v>16.736401673640167</v>
      </c>
      <c r="I16" s="160"/>
      <c r="J16"/>
    </row>
    <row r="17" spans="1:10" ht="12.75">
      <c r="A17" s="156" t="s">
        <v>111</v>
      </c>
      <c r="B17" s="157">
        <v>297</v>
      </c>
      <c r="C17" s="157">
        <v>297</v>
      </c>
      <c r="D17" s="157">
        <v>8</v>
      </c>
      <c r="E17" s="157">
        <v>48</v>
      </c>
      <c r="F17" s="158">
        <v>5</v>
      </c>
      <c r="G17" s="157">
        <v>68</v>
      </c>
      <c r="H17" s="159">
        <f t="shared" si="0"/>
        <v>16.161616161616163</v>
      </c>
      <c r="I17" s="160"/>
      <c r="J17"/>
    </row>
    <row r="18" spans="1:10" ht="12.75">
      <c r="A18" s="156" t="s">
        <v>112</v>
      </c>
      <c r="B18" s="157">
        <v>90</v>
      </c>
      <c r="C18" s="157">
        <v>90</v>
      </c>
      <c r="D18" s="157"/>
      <c r="E18" s="157">
        <v>21</v>
      </c>
      <c r="F18" s="158">
        <v>3</v>
      </c>
      <c r="G18" s="157">
        <v>10</v>
      </c>
      <c r="H18" s="159">
        <f t="shared" si="0"/>
        <v>23.333333333333332</v>
      </c>
      <c r="I18" s="160"/>
      <c r="J18"/>
    </row>
    <row r="19" spans="1:10" ht="12.75">
      <c r="A19" s="156" t="s">
        <v>113</v>
      </c>
      <c r="B19" s="157">
        <v>98</v>
      </c>
      <c r="C19" s="157">
        <v>98</v>
      </c>
      <c r="D19" s="157">
        <v>18</v>
      </c>
      <c r="E19" s="157">
        <v>25</v>
      </c>
      <c r="F19" s="158">
        <v>4</v>
      </c>
      <c r="G19" s="157">
        <v>50</v>
      </c>
      <c r="H19" s="159">
        <f t="shared" si="0"/>
        <v>25.510204081632654</v>
      </c>
      <c r="I19" s="160"/>
      <c r="J19"/>
    </row>
    <row r="20" spans="1:10" ht="12.75">
      <c r="A20" s="156" t="s">
        <v>114</v>
      </c>
      <c r="B20" s="157">
        <v>74</v>
      </c>
      <c r="C20" s="157">
        <v>74</v>
      </c>
      <c r="D20" s="157"/>
      <c r="E20" s="157">
        <v>11</v>
      </c>
      <c r="F20" s="158">
        <v>2</v>
      </c>
      <c r="G20" s="161"/>
      <c r="H20" s="159">
        <f t="shared" si="0"/>
        <v>14.864864864864865</v>
      </c>
      <c r="J20"/>
    </row>
    <row r="21" spans="1:10" ht="12.75">
      <c r="A21" s="156" t="s">
        <v>115</v>
      </c>
      <c r="B21" s="157">
        <v>370</v>
      </c>
      <c r="C21" s="157">
        <v>370</v>
      </c>
      <c r="D21" s="157">
        <v>7</v>
      </c>
      <c r="E21" s="157">
        <v>72</v>
      </c>
      <c r="F21" s="158">
        <v>10</v>
      </c>
      <c r="G21" s="157">
        <v>51</v>
      </c>
      <c r="H21" s="159">
        <f t="shared" si="0"/>
        <v>19.45945945945946</v>
      </c>
      <c r="I21" s="160"/>
      <c r="J21"/>
    </row>
    <row r="22" spans="1:10" ht="12.75">
      <c r="A22" s="156" t="s">
        <v>116</v>
      </c>
      <c r="B22" s="157">
        <v>70</v>
      </c>
      <c r="C22" s="157">
        <v>70</v>
      </c>
      <c r="D22" s="157">
        <v>1</v>
      </c>
      <c r="E22" s="157">
        <v>17</v>
      </c>
      <c r="F22" s="158">
        <v>1</v>
      </c>
      <c r="G22" s="157">
        <v>19</v>
      </c>
      <c r="H22" s="159">
        <f t="shared" si="0"/>
        <v>24.285714285714285</v>
      </c>
      <c r="I22" s="160"/>
      <c r="J22"/>
    </row>
    <row r="23" spans="1:10" ht="12.75">
      <c r="A23" s="156" t="s">
        <v>117</v>
      </c>
      <c r="B23" s="157">
        <v>191</v>
      </c>
      <c r="C23" s="157">
        <v>191</v>
      </c>
      <c r="D23" s="157">
        <v>9</v>
      </c>
      <c r="E23" s="157">
        <v>34</v>
      </c>
      <c r="F23" s="158">
        <v>3</v>
      </c>
      <c r="G23" s="157">
        <v>38</v>
      </c>
      <c r="H23" s="159">
        <f t="shared" si="0"/>
        <v>17.801047120418847</v>
      </c>
      <c r="J23"/>
    </row>
    <row r="24" spans="1:10" ht="12.75">
      <c r="A24" s="156" t="s">
        <v>118</v>
      </c>
      <c r="B24" s="157">
        <v>10</v>
      </c>
      <c r="C24" s="157">
        <v>10</v>
      </c>
      <c r="D24" s="157"/>
      <c r="E24" s="157">
        <v>4</v>
      </c>
      <c r="F24" s="158"/>
      <c r="G24" s="161"/>
      <c r="H24" s="159">
        <f t="shared" si="0"/>
        <v>40</v>
      </c>
      <c r="J24"/>
    </row>
    <row r="25" spans="1:10" ht="12.75">
      <c r="A25" s="156" t="s">
        <v>119</v>
      </c>
      <c r="B25" s="157">
        <v>454</v>
      </c>
      <c r="C25" s="157">
        <v>454</v>
      </c>
      <c r="D25" s="157">
        <v>21</v>
      </c>
      <c r="E25" s="157">
        <v>78</v>
      </c>
      <c r="F25" s="158">
        <v>19</v>
      </c>
      <c r="G25" s="157">
        <v>80</v>
      </c>
      <c r="H25" s="159">
        <f t="shared" si="0"/>
        <v>17.180616740088105</v>
      </c>
      <c r="I25" s="160"/>
      <c r="J25"/>
    </row>
    <row r="26" spans="1:10" ht="12.75">
      <c r="A26" s="156" t="s">
        <v>120</v>
      </c>
      <c r="B26" s="157">
        <v>699</v>
      </c>
      <c r="C26" s="157">
        <v>699</v>
      </c>
      <c r="D26" s="157">
        <v>10</v>
      </c>
      <c r="E26" s="157">
        <v>125</v>
      </c>
      <c r="F26" s="158">
        <v>26</v>
      </c>
      <c r="G26" s="157">
        <v>68</v>
      </c>
      <c r="H26" s="159">
        <f t="shared" si="0"/>
        <v>17.8826895565093</v>
      </c>
      <c r="I26" s="160"/>
      <c r="J26"/>
    </row>
    <row r="27" spans="1:10" ht="12.75">
      <c r="A27" s="156" t="s">
        <v>121</v>
      </c>
      <c r="B27" s="157">
        <v>149</v>
      </c>
      <c r="C27" s="157">
        <v>149</v>
      </c>
      <c r="D27" s="157">
        <v>6</v>
      </c>
      <c r="E27" s="157">
        <v>37</v>
      </c>
      <c r="F27" s="158">
        <v>11</v>
      </c>
      <c r="G27" s="157">
        <v>41</v>
      </c>
      <c r="H27" s="159">
        <f t="shared" si="0"/>
        <v>24.83221476510067</v>
      </c>
      <c r="I27" s="160"/>
      <c r="J27"/>
    </row>
    <row r="28" spans="1:10" ht="12.75">
      <c r="A28" s="156" t="s">
        <v>122</v>
      </c>
      <c r="B28" s="157">
        <v>413</v>
      </c>
      <c r="C28" s="157">
        <v>413</v>
      </c>
      <c r="D28" s="157">
        <v>47</v>
      </c>
      <c r="E28" s="157">
        <v>71</v>
      </c>
      <c r="F28" s="158">
        <v>9</v>
      </c>
      <c r="G28" s="157">
        <v>154</v>
      </c>
      <c r="H28" s="159">
        <f t="shared" si="0"/>
        <v>17.19128329297821</v>
      </c>
      <c r="I28" s="160"/>
      <c r="J28"/>
    </row>
    <row r="29" spans="1:10" ht="12.75">
      <c r="A29" s="156" t="s">
        <v>123</v>
      </c>
      <c r="B29" s="157">
        <v>196</v>
      </c>
      <c r="C29" s="157">
        <v>196</v>
      </c>
      <c r="D29" s="157">
        <v>3</v>
      </c>
      <c r="E29" s="157">
        <v>28</v>
      </c>
      <c r="F29" s="158">
        <v>4</v>
      </c>
      <c r="G29" s="157">
        <v>22</v>
      </c>
      <c r="H29" s="159">
        <f t="shared" si="0"/>
        <v>14.285714285714286</v>
      </c>
      <c r="I29" s="160"/>
      <c r="J29"/>
    </row>
    <row r="30" spans="1:10" ht="12.75">
      <c r="A30" s="156" t="s">
        <v>124</v>
      </c>
      <c r="B30" s="157">
        <v>103</v>
      </c>
      <c r="C30" s="157">
        <v>103</v>
      </c>
      <c r="D30" s="157">
        <v>2</v>
      </c>
      <c r="E30" s="157">
        <v>20</v>
      </c>
      <c r="F30" s="158">
        <v>6</v>
      </c>
      <c r="G30" s="157">
        <v>15</v>
      </c>
      <c r="H30" s="159">
        <f t="shared" si="0"/>
        <v>19.41747572815534</v>
      </c>
      <c r="I30" s="160"/>
      <c r="J30"/>
    </row>
    <row r="31" spans="1:10" ht="12.75">
      <c r="A31" s="156" t="s">
        <v>125</v>
      </c>
      <c r="B31" s="157">
        <v>112</v>
      </c>
      <c r="C31" s="157">
        <v>112</v>
      </c>
      <c r="D31" s="157">
        <v>7</v>
      </c>
      <c r="E31" s="157">
        <v>24</v>
      </c>
      <c r="F31" s="158">
        <v>2</v>
      </c>
      <c r="G31" s="157">
        <v>31</v>
      </c>
      <c r="H31" s="159">
        <f t="shared" si="0"/>
        <v>21.428571428571427</v>
      </c>
      <c r="I31" s="160"/>
      <c r="J31"/>
    </row>
    <row r="32" spans="1:10" ht="12.75">
      <c r="A32" s="156" t="s">
        <v>126</v>
      </c>
      <c r="B32" s="157">
        <v>176</v>
      </c>
      <c r="C32" s="157">
        <v>176</v>
      </c>
      <c r="D32" s="157">
        <v>20</v>
      </c>
      <c r="E32" s="157">
        <v>39</v>
      </c>
      <c r="F32" s="158">
        <v>7</v>
      </c>
      <c r="G32" s="157">
        <v>48</v>
      </c>
      <c r="H32" s="159">
        <f t="shared" si="0"/>
        <v>22.15909090909091</v>
      </c>
      <c r="I32" s="160"/>
      <c r="J32"/>
    </row>
    <row r="33" spans="1:10" ht="12.75">
      <c r="A33" s="156" t="s">
        <v>127</v>
      </c>
      <c r="B33" s="157">
        <v>405</v>
      </c>
      <c r="C33" s="157">
        <v>405</v>
      </c>
      <c r="D33" s="157">
        <v>16</v>
      </c>
      <c r="E33" s="157">
        <v>70</v>
      </c>
      <c r="F33" s="158">
        <v>6</v>
      </c>
      <c r="G33" s="157">
        <v>64</v>
      </c>
      <c r="H33" s="159">
        <f t="shared" si="0"/>
        <v>17.28395061728395</v>
      </c>
      <c r="I33" s="160"/>
      <c r="J33"/>
    </row>
    <row r="34" spans="1:10" ht="12.75">
      <c r="A34" s="156" t="s">
        <v>128</v>
      </c>
      <c r="B34" s="157">
        <v>64</v>
      </c>
      <c r="C34" s="157">
        <v>64</v>
      </c>
      <c r="D34" s="157">
        <v>4</v>
      </c>
      <c r="E34" s="157">
        <v>8</v>
      </c>
      <c r="F34" s="158">
        <v>3</v>
      </c>
      <c r="G34" s="157">
        <v>20</v>
      </c>
      <c r="H34" s="159">
        <f t="shared" si="0"/>
        <v>12.5</v>
      </c>
      <c r="J34"/>
    </row>
    <row r="35" spans="1:10" ht="12.75">
      <c r="A35" s="156" t="s">
        <v>129</v>
      </c>
      <c r="B35" s="157">
        <v>99</v>
      </c>
      <c r="C35" s="157">
        <v>99</v>
      </c>
      <c r="D35" s="157">
        <v>3</v>
      </c>
      <c r="E35" s="157">
        <v>22</v>
      </c>
      <c r="F35" s="158">
        <v>5</v>
      </c>
      <c r="G35" s="157">
        <v>23</v>
      </c>
      <c r="H35" s="159">
        <f t="shared" si="0"/>
        <v>22.22222222222222</v>
      </c>
      <c r="J35"/>
    </row>
    <row r="36" spans="1:10" ht="12.75">
      <c r="A36" s="156" t="s">
        <v>130</v>
      </c>
      <c r="B36" s="157">
        <v>318</v>
      </c>
      <c r="C36" s="157">
        <v>318</v>
      </c>
      <c r="D36" s="157">
        <v>12</v>
      </c>
      <c r="E36" s="157">
        <v>66</v>
      </c>
      <c r="F36" s="158">
        <v>14</v>
      </c>
      <c r="G36" s="157">
        <v>69</v>
      </c>
      <c r="H36" s="159">
        <f t="shared" si="0"/>
        <v>20.754716981132077</v>
      </c>
      <c r="I36" s="160"/>
      <c r="J36"/>
    </row>
    <row r="37" spans="1:10" ht="12.75">
      <c r="A37" s="156" t="s">
        <v>131</v>
      </c>
      <c r="B37" s="157">
        <v>157</v>
      </c>
      <c r="C37" s="157">
        <v>157</v>
      </c>
      <c r="D37" s="157">
        <v>7</v>
      </c>
      <c r="E37" s="157">
        <v>46</v>
      </c>
      <c r="F37" s="158">
        <v>5</v>
      </c>
      <c r="G37" s="157">
        <v>30</v>
      </c>
      <c r="H37" s="159">
        <f t="shared" si="0"/>
        <v>29.29936305732484</v>
      </c>
      <c r="I37" s="160"/>
      <c r="J37"/>
    </row>
    <row r="38" spans="1:10" ht="12.75">
      <c r="A38" s="156" t="s">
        <v>132</v>
      </c>
      <c r="B38" s="157">
        <v>108</v>
      </c>
      <c r="C38" s="157">
        <v>108</v>
      </c>
      <c r="D38" s="157">
        <v>4</v>
      </c>
      <c r="E38" s="157">
        <v>15</v>
      </c>
      <c r="F38" s="158">
        <v>4</v>
      </c>
      <c r="G38" s="157">
        <v>10</v>
      </c>
      <c r="H38" s="159">
        <f t="shared" si="0"/>
        <v>13.88888888888889</v>
      </c>
      <c r="J38"/>
    </row>
    <row r="39" spans="1:10" ht="12.75">
      <c r="A39" s="156" t="s">
        <v>133</v>
      </c>
      <c r="B39" s="157">
        <v>345</v>
      </c>
      <c r="C39" s="157">
        <v>345</v>
      </c>
      <c r="D39" s="157">
        <v>11</v>
      </c>
      <c r="E39" s="157">
        <v>79</v>
      </c>
      <c r="F39" s="158">
        <v>6</v>
      </c>
      <c r="G39" s="157">
        <v>86</v>
      </c>
      <c r="H39" s="159">
        <f t="shared" si="0"/>
        <v>22.89855072463768</v>
      </c>
      <c r="I39" s="160"/>
      <c r="J39"/>
    </row>
    <row r="40" spans="1:10" ht="12.75">
      <c r="A40" s="156" t="s">
        <v>134</v>
      </c>
      <c r="B40" s="157">
        <v>157</v>
      </c>
      <c r="C40" s="157">
        <v>157</v>
      </c>
      <c r="D40" s="157">
        <v>6</v>
      </c>
      <c r="E40" s="157">
        <v>32</v>
      </c>
      <c r="F40" s="158">
        <v>8</v>
      </c>
      <c r="G40" s="157">
        <v>27</v>
      </c>
      <c r="H40" s="159">
        <f t="shared" si="0"/>
        <v>20.38216560509554</v>
      </c>
      <c r="I40" s="160"/>
      <c r="J40"/>
    </row>
    <row r="41" spans="1:10" ht="12.75">
      <c r="A41" s="156" t="s">
        <v>135</v>
      </c>
      <c r="B41" s="157">
        <v>258</v>
      </c>
      <c r="C41" s="157">
        <v>258</v>
      </c>
      <c r="D41" s="157">
        <v>5</v>
      </c>
      <c r="E41" s="157">
        <v>46</v>
      </c>
      <c r="F41" s="158">
        <v>15</v>
      </c>
      <c r="G41" s="157">
        <v>32</v>
      </c>
      <c r="H41" s="159">
        <f t="shared" si="0"/>
        <v>17.829457364341085</v>
      </c>
      <c r="I41" s="160"/>
      <c r="J41"/>
    </row>
    <row r="42" spans="1:10" ht="12.75">
      <c r="A42" s="156" t="s">
        <v>136</v>
      </c>
      <c r="B42" s="157">
        <v>1002</v>
      </c>
      <c r="C42" s="157">
        <v>1002</v>
      </c>
      <c r="D42" s="157">
        <v>9</v>
      </c>
      <c r="E42" s="157">
        <v>195</v>
      </c>
      <c r="F42" s="158">
        <v>34</v>
      </c>
      <c r="G42" s="157">
        <v>97</v>
      </c>
      <c r="H42" s="159">
        <f t="shared" si="0"/>
        <v>19.461077844311376</v>
      </c>
      <c r="I42" s="160"/>
      <c r="J42"/>
    </row>
    <row r="43" spans="1:10" ht="12.75">
      <c r="A43" s="156" t="s">
        <v>137</v>
      </c>
      <c r="B43" s="157">
        <v>219</v>
      </c>
      <c r="C43" s="157">
        <v>219</v>
      </c>
      <c r="D43" s="157">
        <v>7</v>
      </c>
      <c r="E43" s="157">
        <v>40</v>
      </c>
      <c r="F43" s="158">
        <v>3</v>
      </c>
      <c r="G43" s="157">
        <v>36</v>
      </c>
      <c r="H43" s="159">
        <f t="shared" si="0"/>
        <v>18.264840182648403</v>
      </c>
      <c r="I43" s="160"/>
      <c r="J43"/>
    </row>
    <row r="44" spans="1:10" ht="12.75">
      <c r="A44" s="156" t="s">
        <v>138</v>
      </c>
      <c r="B44" s="157">
        <v>94</v>
      </c>
      <c r="C44" s="157">
        <v>94</v>
      </c>
      <c r="D44" s="157">
        <v>3</v>
      </c>
      <c r="E44" s="157">
        <v>17</v>
      </c>
      <c r="F44" s="158">
        <v>3</v>
      </c>
      <c r="G44" s="157">
        <v>27</v>
      </c>
      <c r="H44" s="159">
        <f t="shared" si="0"/>
        <v>18.085106382978722</v>
      </c>
      <c r="J44"/>
    </row>
    <row r="45" spans="1:10" ht="12.75">
      <c r="A45" s="156" t="s">
        <v>139</v>
      </c>
      <c r="B45" s="157">
        <v>347</v>
      </c>
      <c r="C45" s="157">
        <v>347</v>
      </c>
      <c r="D45" s="157">
        <v>3</v>
      </c>
      <c r="E45" s="157">
        <v>49</v>
      </c>
      <c r="F45" s="158">
        <v>6</v>
      </c>
      <c r="G45" s="157">
        <v>36</v>
      </c>
      <c r="H45" s="159">
        <f t="shared" si="0"/>
        <v>14.121037463976945</v>
      </c>
      <c r="I45" s="160"/>
      <c r="J45"/>
    </row>
    <row r="46" spans="1:10" ht="12.75">
      <c r="A46" s="156" t="s">
        <v>140</v>
      </c>
      <c r="B46" s="157">
        <v>394</v>
      </c>
      <c r="C46" s="157">
        <v>394</v>
      </c>
      <c r="D46" s="157">
        <v>14</v>
      </c>
      <c r="E46" s="157">
        <v>86</v>
      </c>
      <c r="F46" s="158">
        <v>18</v>
      </c>
      <c r="G46" s="157">
        <v>58</v>
      </c>
      <c r="H46" s="159">
        <f t="shared" si="0"/>
        <v>21.82741116751269</v>
      </c>
      <c r="I46" s="160"/>
      <c r="J46"/>
    </row>
    <row r="47" spans="1:10" ht="12.75">
      <c r="A47" s="156" t="s">
        <v>141</v>
      </c>
      <c r="B47" s="157">
        <v>234</v>
      </c>
      <c r="C47" s="157">
        <v>234</v>
      </c>
      <c r="D47" s="157">
        <v>13</v>
      </c>
      <c r="E47" s="157">
        <v>60</v>
      </c>
      <c r="F47" s="158">
        <v>13</v>
      </c>
      <c r="G47" s="157">
        <v>47</v>
      </c>
      <c r="H47" s="159">
        <f t="shared" si="0"/>
        <v>25.641025641025642</v>
      </c>
      <c r="I47" s="160"/>
      <c r="J47"/>
    </row>
    <row r="48" spans="1:10" ht="12.75">
      <c r="A48" s="156" t="s">
        <v>142</v>
      </c>
      <c r="B48" s="157">
        <v>180</v>
      </c>
      <c r="C48" s="157">
        <v>180</v>
      </c>
      <c r="D48" s="157">
        <v>6</v>
      </c>
      <c r="E48" s="157">
        <v>38</v>
      </c>
      <c r="F48" s="158">
        <v>7</v>
      </c>
      <c r="G48" s="157">
        <v>37</v>
      </c>
      <c r="H48" s="159">
        <f t="shared" si="0"/>
        <v>21.11111111111111</v>
      </c>
      <c r="I48" s="160"/>
      <c r="J48"/>
    </row>
    <row r="49" spans="1:10" ht="12.75">
      <c r="A49" s="156" t="s">
        <v>143</v>
      </c>
      <c r="B49" s="157">
        <v>511</v>
      </c>
      <c r="C49" s="157">
        <v>511</v>
      </c>
      <c r="D49" s="157">
        <v>43</v>
      </c>
      <c r="E49" s="157">
        <v>87</v>
      </c>
      <c r="F49" s="158">
        <v>12</v>
      </c>
      <c r="G49" s="157">
        <v>175</v>
      </c>
      <c r="H49" s="159">
        <f t="shared" si="0"/>
        <v>17.025440313111545</v>
      </c>
      <c r="I49" s="160"/>
      <c r="J49"/>
    </row>
    <row r="50" spans="1:10" ht="12.75">
      <c r="A50" s="156" t="s">
        <v>144</v>
      </c>
      <c r="B50" s="157">
        <v>267</v>
      </c>
      <c r="C50" s="157">
        <v>267</v>
      </c>
      <c r="D50" s="157">
        <v>16</v>
      </c>
      <c r="E50" s="157">
        <v>52</v>
      </c>
      <c r="F50" s="158">
        <v>6</v>
      </c>
      <c r="G50" s="157">
        <v>63</v>
      </c>
      <c r="H50" s="159">
        <f t="shared" si="0"/>
        <v>19.475655430711612</v>
      </c>
      <c r="I50" s="160"/>
      <c r="J50"/>
    </row>
    <row r="51" spans="1:10" ht="12.75">
      <c r="A51" s="156" t="s">
        <v>145</v>
      </c>
      <c r="B51" s="157">
        <v>182</v>
      </c>
      <c r="C51" s="157">
        <v>182</v>
      </c>
      <c r="D51" s="157">
        <v>2</v>
      </c>
      <c r="E51" s="157">
        <v>30</v>
      </c>
      <c r="F51" s="158">
        <v>5</v>
      </c>
      <c r="G51" s="157">
        <v>20</v>
      </c>
      <c r="H51" s="159">
        <f t="shared" si="0"/>
        <v>16.483516483516482</v>
      </c>
      <c r="I51" s="160"/>
      <c r="J51"/>
    </row>
    <row r="52" spans="1:10" ht="12.75">
      <c r="A52" s="156" t="s">
        <v>146</v>
      </c>
      <c r="B52" s="157">
        <v>137</v>
      </c>
      <c r="C52" s="157">
        <v>137</v>
      </c>
      <c r="D52" s="157">
        <v>1</v>
      </c>
      <c r="E52" s="157">
        <v>21</v>
      </c>
      <c r="F52" s="158">
        <v>1</v>
      </c>
      <c r="G52" s="157">
        <v>18</v>
      </c>
      <c r="H52" s="159">
        <f t="shared" si="0"/>
        <v>15.328467153284672</v>
      </c>
      <c r="I52" s="160"/>
      <c r="J52"/>
    </row>
    <row r="53" spans="1:10" ht="12.75">
      <c r="A53" s="156" t="s">
        <v>147</v>
      </c>
      <c r="B53" s="157">
        <v>159</v>
      </c>
      <c r="C53" s="157">
        <v>159</v>
      </c>
      <c r="D53" s="157">
        <v>5</v>
      </c>
      <c r="E53" s="157">
        <v>25</v>
      </c>
      <c r="F53" s="158">
        <v>7</v>
      </c>
      <c r="G53" s="157">
        <v>21</v>
      </c>
      <c r="H53" s="159">
        <f t="shared" si="0"/>
        <v>15.723270440251572</v>
      </c>
      <c r="I53" s="160"/>
      <c r="J53"/>
    </row>
    <row r="54" spans="1:10" ht="12.75">
      <c r="A54" s="156" t="s">
        <v>148</v>
      </c>
      <c r="B54" s="157">
        <v>644</v>
      </c>
      <c r="C54" s="157">
        <v>644</v>
      </c>
      <c r="D54" s="157">
        <v>68</v>
      </c>
      <c r="E54" s="157">
        <v>122</v>
      </c>
      <c r="F54" s="158">
        <v>12</v>
      </c>
      <c r="G54" s="157">
        <v>293</v>
      </c>
      <c r="H54" s="159">
        <f t="shared" si="0"/>
        <v>18.944099378881987</v>
      </c>
      <c r="I54" s="160"/>
      <c r="J54"/>
    </row>
    <row r="55" spans="1:10" ht="12.75">
      <c r="A55" s="156" t="s">
        <v>149</v>
      </c>
      <c r="B55" s="157">
        <v>703</v>
      </c>
      <c r="C55" s="157">
        <v>703</v>
      </c>
      <c r="D55" s="157">
        <v>22</v>
      </c>
      <c r="E55" s="157">
        <v>145</v>
      </c>
      <c r="F55" s="158">
        <v>25</v>
      </c>
      <c r="G55" s="157">
        <v>142</v>
      </c>
      <c r="H55" s="159">
        <f t="shared" si="0"/>
        <v>20.62588904694168</v>
      </c>
      <c r="I55" s="160"/>
      <c r="J55"/>
    </row>
    <row r="56" spans="1:10" ht="13.5" thickBot="1">
      <c r="A56" s="162" t="s">
        <v>150</v>
      </c>
      <c r="B56" s="163">
        <v>273</v>
      </c>
      <c r="C56" s="163">
        <v>273</v>
      </c>
      <c r="D56" s="163">
        <v>5</v>
      </c>
      <c r="E56" s="163">
        <v>62</v>
      </c>
      <c r="F56" s="164">
        <v>12</v>
      </c>
      <c r="G56" s="163">
        <v>61</v>
      </c>
      <c r="H56" s="165">
        <f t="shared" si="0"/>
        <v>22.71062271062271</v>
      </c>
      <c r="I56" s="160"/>
      <c r="J56"/>
    </row>
    <row r="57" spans="1:11" s="170" customFormat="1" ht="19.5" customHeight="1" thickBot="1" thickTop="1">
      <c r="A57" s="166" t="s">
        <v>36</v>
      </c>
      <c r="B57" s="167">
        <f aca="true" t="shared" si="1" ref="B57:G57">SUM(B3:B56)</f>
        <v>14929</v>
      </c>
      <c r="C57" s="167">
        <f t="shared" si="1"/>
        <v>14929</v>
      </c>
      <c r="D57" s="167">
        <f t="shared" si="1"/>
        <v>564</v>
      </c>
      <c r="E57" s="167">
        <f t="shared" si="1"/>
        <v>2797</v>
      </c>
      <c r="F57" s="168">
        <f>SUM(F3:F56)</f>
        <v>476</v>
      </c>
      <c r="G57" s="167">
        <f t="shared" si="1"/>
        <v>2865</v>
      </c>
      <c r="H57" s="169">
        <f t="shared" si="0"/>
        <v>18.735347310603522</v>
      </c>
      <c r="J57"/>
      <c r="K57" s="32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spans="10:11" ht="12.75">
      <c r="J63"/>
      <c r="K63" s="32"/>
    </row>
    <row r="64" spans="10:11" ht="12.75">
      <c r="J64"/>
      <c r="K64" s="32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2014-05-20T11:53:36Z</cp:lastPrinted>
  <dcterms:created xsi:type="dcterms:W3CDTF">2010-08-12T12:35:51Z</dcterms:created>
  <dcterms:modified xsi:type="dcterms:W3CDTF">2014-11-11T13:07:41Z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