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8775" windowHeight="628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<sst xmlns="http://schemas.openxmlformats.org/spreadsheetml/2006/main" count="202" uniqueCount="151">
  <si>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</si>
  <si>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</si>
  <si>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</si>
  <si>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</si>
  <si>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</si>
  <si>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</si>
  <si>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</si>
  <si>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</si>
  <si>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</si>
  <si>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</si>
  <si>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</si>
  <si>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</si>
  <si>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</si>
  <si>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</si>
  <si>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</si>
  <si>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</si>
  <si>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</si>
  <si>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</si>
  <si>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</si>
  <si>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</si>
  <si>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</si>
  <si>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</si>
  <si>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</si>
  <si>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</si>
  <si>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</si>
  <si>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</si>
  <si>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</si>
  <si>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</si>
  <si>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</si>
  <si>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</si>
  <si>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</si>
  <si>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</si>
  <si>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</si>
  <si>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</si>
  <si>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</si>
  <si>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</si>
  <si>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</si>
  <si>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</si>
  <si>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</si>
  <si>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</si>
  <si>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</si>
  <si>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</si>
  <si>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</si>
  <si>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</si>
  <si>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</si>
  <si>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</si>
  <si>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</si>
  <si>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</si>
  <si>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</si>
  <si>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</si>
  <si>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</si>
  <si>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</si>
  <si>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</si>
  <si>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</si>
  <si>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</si>
  <si>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</si>
  <si>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</si>
  <si>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</si>
  <si>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</si>
  <si>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</si>
  <si>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</si>
  <si>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</si>
  <si>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</si>
  <si>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</si>
  <si>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</si>
  <si>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</si>
  <si>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</si>
  <si>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</si>
  <si>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</si>
  <si>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</si>
  <si>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</si>
  <si>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</si>
  <si>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</si>
  <si>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</si>
  <si>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</si>
  <si>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</si>
  <si>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</si>
  <si>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Mascagni e Puccini</t>
  </si>
  <si>
    <t>Dati estrapolati da "Business Objects":</t>
  </si>
  <si>
    <t>Prenotazioni totali</t>
  </si>
  <si>
    <t>Estrapolazione ed elaborazione effettuta da: Barbara Zilli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</si>
  <si>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</si>
  <si>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</si>
  <si>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</si>
  <si>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</si>
  <si>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</si>
  <si>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</si>
  <si>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</si>
  <si>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</si>
  <si>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</si>
  <si>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</si>
  <si>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</si>
  <si>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</si>
  <si>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 xml:space="preserve">  Alabarda</t>
  </si>
  <si>
    <t xml:space="preserve">  Altura</t>
  </si>
  <si>
    <t xml:space="preserve">  Amazzone Trionfante</t>
  </si>
  <si>
    <t xml:space="preserve">  Angelo d'Oro</t>
  </si>
  <si>
    <t xml:space="preserve">  Annunziata</t>
  </si>
  <si>
    <t xml:space="preserve">  Aquila Imperiale</t>
  </si>
  <si>
    <t xml:space="preserve">  Aquilinia</t>
  </si>
  <si>
    <t xml:space="preserve">  Baiamonti</t>
  </si>
  <si>
    <t xml:space="preserve">  Basilica</t>
  </si>
  <si>
    <t xml:space="preserve">  Budin</t>
  </si>
  <si>
    <t xml:space="preserve">  Busolini</t>
  </si>
  <si>
    <t xml:space="preserve">  Cammello</t>
  </si>
  <si>
    <t xml:space="preserve">  Carso</t>
  </si>
  <si>
    <t xml:space="preserve">  Cedro</t>
  </si>
  <si>
    <t xml:space="preserve">  Centauro</t>
  </si>
  <si>
    <t xml:space="preserve">  Cermelj</t>
  </si>
  <si>
    <t xml:space="preserve">  Corso</t>
  </si>
  <si>
    <t xml:space="preserve">  Croce Azzurra</t>
  </si>
  <si>
    <t xml:space="preserve">  De Leitenburg</t>
  </si>
  <si>
    <t xml:space="preserve">  Due Lucci</t>
  </si>
  <si>
    <t xml:space="preserve">  Esculapio</t>
  </si>
  <si>
    <t xml:space="preserve">  Fernetti</t>
  </si>
  <si>
    <t xml:space="preserve">  Flavia</t>
  </si>
  <si>
    <t xml:space="preserve">  Fumaneri</t>
  </si>
  <si>
    <t xml:space="preserve">  Furigo</t>
  </si>
  <si>
    <t xml:space="preserve">  Galeno</t>
  </si>
  <si>
    <t xml:space="preserve">  Gemelli</t>
  </si>
  <si>
    <t xml:space="preserve">  Giglio</t>
  </si>
  <si>
    <t xml:space="preserve">  Giustizia</t>
  </si>
  <si>
    <t xml:space="preserve">  Guardiella</t>
  </si>
  <si>
    <t xml:space="preserve">  Igea</t>
  </si>
  <si>
    <t xml:space="preserve">  Lloyd</t>
  </si>
  <si>
    <t xml:space="preserve">  Logar</t>
  </si>
  <si>
    <t xml:space="preserve">  Maddalena</t>
  </si>
  <si>
    <t xml:space="preserve">  Madonna del Mare</t>
  </si>
  <si>
    <t xml:space="preserve">  Melara</t>
  </si>
  <si>
    <t xml:space="preserve">  Minerva</t>
  </si>
  <si>
    <t xml:space="preserve">  Moderna</t>
  </si>
  <si>
    <t xml:space="preserve">  Obelisco</t>
  </si>
  <si>
    <t xml:space="preserve">  Patuna</t>
  </si>
  <si>
    <t xml:space="preserve">  Penso</t>
  </si>
  <si>
    <t xml:space="preserve">  Redentore</t>
  </si>
  <si>
    <t xml:space="preserve">  Rosandra</t>
  </si>
  <si>
    <t xml:space="preserve">  Rubino Gianni</t>
  </si>
  <si>
    <t xml:space="preserve">  Rubino Umberto</t>
  </si>
  <si>
    <t xml:space="preserve">  Salute</t>
  </si>
  <si>
    <t xml:space="preserve">  Samaritano</t>
  </si>
  <si>
    <t xml:space="preserve">  S.Andrea</t>
  </si>
  <si>
    <t xml:space="preserve">  S.Giusto</t>
  </si>
  <si>
    <t xml:space="preserve">  S.Lorenzo</t>
  </si>
  <si>
    <t xml:space="preserve">  S.Luigi</t>
  </si>
  <si>
    <t xml:space="preserve">  Sponza</t>
  </si>
  <si>
    <t xml:space="preserve">  Testa d'Oro</t>
  </si>
  <si>
    <t xml:space="preserve">  Università</t>
  </si>
  <si>
    <t>SETTEMBRE 2014</t>
  </si>
  <si>
    <t>Periodo di analisi:01/09/2014 - 30/09/2014</t>
  </si>
  <si>
    <t>Intervallo di analisi: 01/09/2014 - 30/09/2014 - ESCLUSE PRENOTAZIONI PER CENTRI PRELIEVI</t>
  </si>
  <si>
    <t>settembre 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</si>
</sst>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3" borderId="20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2" xfId="0" applyFont="1" applyFill="1" applyBorder="1" applyAlignment="1">
      <alignment vertical="center" wrapText="1"/>
    </xf>
    <xf numFmtId="3" fontId="4" fillId="4" borderId="33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4" xfId="0" applyFont="1" applyFill="1" applyBorder="1" applyAlignment="1">
      <alignment horizontal="center" textRotation="90" wrapText="1"/>
    </xf>
    <xf numFmtId="0" fontId="4" fillId="4" borderId="35" xfId="0" applyFont="1" applyFill="1" applyBorder="1" applyAlignment="1">
      <alignment horizontal="center" textRotation="90" wrapText="1"/>
    </xf>
    <xf numFmtId="0" fontId="17" fillId="5" borderId="32" xfId="0" applyFont="1" applyFill="1" applyBorder="1" applyAlignment="1">
      <alignment vertical="center" wrapText="1"/>
    </xf>
    <xf numFmtId="3" fontId="4" fillId="5" borderId="33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4" xfId="0" applyFont="1" applyFill="1" applyBorder="1" applyAlignment="1">
      <alignment horizontal="center" textRotation="90" wrapText="1"/>
    </xf>
    <xf numFmtId="3" fontId="1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3" borderId="37" xfId="0" applyNumberFormat="1" applyFont="1" applyFill="1" applyBorder="1" applyAlignment="1">
      <alignment horizontal="right"/>
    </xf>
    <xf numFmtId="3" fontId="0" fillId="3" borderId="38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40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3" fontId="14" fillId="0" borderId="50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0" fontId="8" fillId="0" borderId="4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8" fillId="6" borderId="53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1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56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 quotePrefix="1">
      <alignment horizontal="right"/>
    </xf>
    <xf numFmtId="3" fontId="5" fillId="0" borderId="5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8" fillId="6" borderId="58" xfId="0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/>
    </xf>
    <xf numFmtId="3" fontId="0" fillId="0" borderId="61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14" fillId="0" borderId="64" xfId="0" applyNumberFormat="1" applyFont="1" applyBorder="1" applyAlignment="1">
      <alignment horizontal="right"/>
    </xf>
    <xf numFmtId="0" fontId="13" fillId="7" borderId="65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3" fontId="14" fillId="0" borderId="71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 horizontal="right"/>
    </xf>
    <xf numFmtId="0" fontId="6" fillId="2" borderId="75" xfId="0" applyFont="1" applyFill="1" applyBorder="1" applyAlignment="1">
      <alignment vertical="center"/>
    </xf>
    <xf numFmtId="0" fontId="4" fillId="2" borderId="76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vertical="center"/>
    </xf>
    <xf numFmtId="0" fontId="4" fillId="9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8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9" borderId="10" xfId="0" applyNumberFormat="1" applyFont="1" applyFill="1" applyBorder="1" applyAlignment="1">
      <alignment horizontal="center"/>
    </xf>
    <xf numFmtId="2" fontId="0" fillId="0" borderId="7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6" fillId="0" borderId="80" xfId="0" applyFont="1" applyBorder="1" applyAlignment="1">
      <alignment/>
    </xf>
    <xf numFmtId="3" fontId="0" fillId="0" borderId="81" xfId="0" applyNumberFormat="1" applyFont="1" applyFill="1" applyBorder="1" applyAlignment="1">
      <alignment horizontal="center"/>
    </xf>
    <xf numFmtId="3" fontId="0" fillId="9" borderId="81" xfId="0" applyNumberFormat="1" applyFont="1" applyFill="1" applyBorder="1" applyAlignment="1">
      <alignment horizontal="center"/>
    </xf>
    <xf numFmtId="2" fontId="0" fillId="0" borderId="82" xfId="0" applyNumberFormat="1" applyFont="1" applyFill="1" applyBorder="1" applyAlignment="1">
      <alignment horizontal="center"/>
    </xf>
    <xf numFmtId="0" fontId="8" fillId="0" borderId="83" xfId="0" applyFont="1" applyBorder="1" applyAlignment="1">
      <alignment vertical="center"/>
    </xf>
    <xf numFmtId="3" fontId="8" fillId="0" borderId="84" xfId="0" applyNumberFormat="1" applyFont="1" applyFill="1" applyBorder="1" applyAlignment="1">
      <alignment horizontal="center" vertical="center"/>
    </xf>
    <xf numFmtId="3" fontId="8" fillId="9" borderId="84" xfId="0" applyNumberFormat="1" applyFont="1" applyFill="1" applyBorder="1" applyAlignment="1">
      <alignment horizontal="center" vertical="center"/>
    </xf>
    <xf numFmtId="2" fontId="8" fillId="0" borderId="8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9" xfId="15" applyFill="1" applyBorder="1" applyAlignment="1">
      <alignment/>
    </xf>
    <xf numFmtId="4" fontId="5" fillId="0" borderId="86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4" fontId="5" fillId="0" borderId="8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89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3" fontId="5" fillId="0" borderId="90" xfId="0" applyNumberFormat="1" applyFont="1" applyFill="1" applyBorder="1" applyAlignment="1">
      <alignment/>
    </xf>
    <xf numFmtId="0" fontId="4" fillId="5" borderId="89" xfId="0" applyFont="1" applyFill="1" applyBorder="1" applyAlignment="1">
      <alignment horizontal="center" textRotation="90" wrapText="1"/>
    </xf>
    <xf numFmtId="0" fontId="0" fillId="0" borderId="9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9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3" fillId="8" borderId="9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3" fillId="7" borderId="93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/>
    </xf>
    <xf numFmtId="0" fontId="13" fillId="8" borderId="9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0" fontId="13" fillId="8" borderId="91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/>
    </xf>
    <xf numFmtId="0" fontId="13" fillId="7" borderId="94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100" xfId="0" applyFont="1" applyFill="1" applyBorder="1" applyAlignment="1">
      <alignment horizontal="center" vertical="center"/>
    </xf>
    <xf numFmtId="0" fontId="8" fillId="6" borderId="98" xfId="0" applyFont="1" applyFill="1" applyBorder="1" applyAlignment="1">
      <alignment horizontal="center" vertical="center"/>
    </xf>
    <xf numFmtId="0" fontId="8" fillId="6" borderId="99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100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82" sqref="A82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s="5" customFormat="1" ht="18">
      <c r="A2" s="181" t="s">
        <v>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5" customFormat="1" ht="18">
      <c r="A3" s="181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s="5" customFormat="1" ht="18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17" s="5" customFormat="1" ht="18.75">
      <c r="A5" s="179" t="s">
        <v>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7" s="5" customFormat="1" ht="18.75" thickBot="1">
      <c r="A6" s="181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spans="1:17" s="5" customFormat="1" ht="18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5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3"/>
    </row>
    <row r="10" spans="1:17" s="5" customFormat="1" ht="45">
      <c r="A10" s="207" t="s">
        <v>7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9"/>
    </row>
    <row r="11" spans="1:17" s="5" customFormat="1" ht="45">
      <c r="A11" s="207" t="s">
        <v>8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9"/>
    </row>
    <row r="12" spans="1:17" s="5" customFormat="1" ht="45">
      <c r="A12" s="207" t="s">
        <v>9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9"/>
    </row>
    <row r="13" spans="1:17" s="5" customFormat="1" ht="30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2"/>
    </row>
    <row r="14" spans="1:17" s="5" customFormat="1" ht="45">
      <c r="A14" s="198" t="s">
        <v>147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200"/>
    </row>
    <row r="15" spans="1:17" s="5" customFormat="1" ht="18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3"/>
    </row>
    <row r="16" spans="1:17" s="5" customFormat="1" ht="18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6"/>
    </row>
    <row r="17" spans="1:17" s="5" customFormat="1" ht="18">
      <c r="A17" s="20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6"/>
    </row>
    <row r="18" spans="1:17" s="5" customFormat="1" ht="20.25">
      <c r="A18" s="187" t="s">
        <v>10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9"/>
    </row>
    <row r="19" spans="1:17" s="5" customFormat="1" ht="2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s="5" customFormat="1" ht="20.25">
      <c r="A20" s="195" t="s">
        <v>148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7"/>
    </row>
    <row r="21" spans="1:17" s="5" customFormat="1" ht="20.25">
      <c r="A21" s="187" t="s">
        <v>78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17" s="5" customFormat="1" ht="20.25">
      <c r="A22" s="187" t="s">
        <v>80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</row>
    <row r="23" spans="1:17" s="5" customFormat="1" ht="20.25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9"/>
    </row>
    <row r="24" spans="1:17" s="5" customFormat="1" ht="20.25">
      <c r="A24" s="190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2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23:Q23"/>
    <mergeCell ref="A24:Q24"/>
    <mergeCell ref="A26:Q26"/>
    <mergeCell ref="A18:Q18"/>
    <mergeCell ref="A20:Q20"/>
    <mergeCell ref="A21:Q21"/>
    <mergeCell ref="A22:Q22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97" sqref="A97"/>
    </sheetView>
  </sheetViews>
  <sheetFormatPr defaultColWidth="9.140625" defaultRowHeight="12.75"/>
  <cols>
    <col min="1" max="1" width="21.57421875" style="0" customWidth="1"/>
    <col min="2" max="2" width="0.42578125" style="0" customWidth="1"/>
    <col min="3" max="3" width="12.28125" style="0" customWidth="1"/>
    <col min="4" max="4" width="14.28125" style="0" customWidth="1"/>
    <col min="5" max="5" width="12.8515625" style="109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60" t="s">
        <v>147</v>
      </c>
      <c r="B1" s="60"/>
    </row>
    <row r="3" ht="13.5" thickBot="1"/>
    <row r="4" spans="1:8" ht="27.75" customHeight="1" thickBot="1" thickTop="1">
      <c r="A4" s="119" t="s">
        <v>20</v>
      </c>
      <c r="B4" s="126" t="s">
        <v>79</v>
      </c>
      <c r="C4" s="126" t="s">
        <v>21</v>
      </c>
      <c r="D4" s="120" t="s">
        <v>60</v>
      </c>
      <c r="E4" s="117" t="s">
        <v>82</v>
      </c>
      <c r="F4" s="105" t="s">
        <v>24</v>
      </c>
      <c r="G4" s="103" t="s">
        <v>22</v>
      </c>
      <c r="H4" s="104" t="s">
        <v>23</v>
      </c>
    </row>
    <row r="5" spans="1:13" ht="14.25" thickBot="1" thickTop="1">
      <c r="A5" s="85" t="s">
        <v>25</v>
      </c>
      <c r="B5" s="85">
        <v>17619</v>
      </c>
      <c r="C5" s="127">
        <f>(B5-D5)</f>
        <v>17616</v>
      </c>
      <c r="D5" s="121">
        <v>3</v>
      </c>
      <c r="E5" s="36">
        <v>3</v>
      </c>
      <c r="F5" s="81">
        <v>3117</v>
      </c>
      <c r="G5" s="73">
        <v>582</v>
      </c>
      <c r="H5" s="38">
        <v>3027</v>
      </c>
      <c r="M5" s="32"/>
    </row>
    <row r="6" spans="1:13" ht="13.5" thickBot="1">
      <c r="A6" s="83" t="s">
        <v>28</v>
      </c>
      <c r="B6" s="83">
        <v>8843</v>
      </c>
      <c r="C6" s="128">
        <f aca="true" t="shared" si="0" ref="C6:C17">(B6-D6)</f>
        <v>3583</v>
      </c>
      <c r="D6" s="122">
        <v>5260</v>
      </c>
      <c r="E6" s="31">
        <v>4151</v>
      </c>
      <c r="F6" s="45">
        <v>1226</v>
      </c>
      <c r="G6" s="74">
        <v>4236</v>
      </c>
      <c r="H6" s="33">
        <v>3328</v>
      </c>
      <c r="I6" s="106"/>
      <c r="J6" s="32"/>
      <c r="K6" s="114"/>
      <c r="M6" s="32"/>
    </row>
    <row r="7" spans="1:13" ht="13.5" thickBot="1">
      <c r="A7" s="83" t="s">
        <v>26</v>
      </c>
      <c r="B7" s="83">
        <v>3491</v>
      </c>
      <c r="C7" s="128">
        <f t="shared" si="0"/>
        <v>2264</v>
      </c>
      <c r="D7" s="122">
        <v>1227</v>
      </c>
      <c r="E7" s="31">
        <v>994</v>
      </c>
      <c r="F7" s="45">
        <v>688</v>
      </c>
      <c r="G7" s="74">
        <v>1185</v>
      </c>
      <c r="H7" s="33">
        <v>7033</v>
      </c>
      <c r="I7" s="106"/>
      <c r="J7" s="32"/>
      <c r="K7" s="114"/>
      <c r="M7" s="32"/>
    </row>
    <row r="8" spans="1:13" ht="13.5" thickBot="1">
      <c r="A8" s="83" t="s">
        <v>27</v>
      </c>
      <c r="B8" s="83">
        <v>4115</v>
      </c>
      <c r="C8" s="128">
        <f t="shared" si="0"/>
        <v>1413</v>
      </c>
      <c r="D8" s="122">
        <v>2702</v>
      </c>
      <c r="E8" s="31">
        <v>1349</v>
      </c>
      <c r="F8" s="45">
        <v>329</v>
      </c>
      <c r="G8" s="74">
        <v>992</v>
      </c>
      <c r="H8" s="33">
        <v>5391</v>
      </c>
      <c r="I8" s="106"/>
      <c r="J8" s="32"/>
      <c r="K8" s="114"/>
      <c r="M8" s="32"/>
    </row>
    <row r="9" spans="1:13" ht="13.5" thickBot="1">
      <c r="A9" s="83" t="s">
        <v>52</v>
      </c>
      <c r="B9" s="83">
        <v>693</v>
      </c>
      <c r="C9" s="128">
        <f t="shared" si="0"/>
        <v>693</v>
      </c>
      <c r="D9" s="122"/>
      <c r="E9" s="31"/>
      <c r="F9" s="45">
        <v>173</v>
      </c>
      <c r="G9" s="74">
        <v>962</v>
      </c>
      <c r="H9" s="33">
        <v>327</v>
      </c>
      <c r="I9" s="106"/>
      <c r="J9" s="32"/>
      <c r="K9" s="114"/>
      <c r="M9" s="32"/>
    </row>
    <row r="10" spans="1:13" ht="13.5" thickBot="1">
      <c r="A10" s="83" t="s">
        <v>76</v>
      </c>
      <c r="B10" s="83">
        <v>228</v>
      </c>
      <c r="C10" s="128">
        <f t="shared" si="0"/>
        <v>228</v>
      </c>
      <c r="D10" s="122"/>
      <c r="E10" s="31"/>
      <c r="F10" s="82">
        <v>20</v>
      </c>
      <c r="G10" s="74">
        <v>30</v>
      </c>
      <c r="H10" s="33">
        <v>213</v>
      </c>
      <c r="J10" s="32"/>
      <c r="K10" s="114"/>
      <c r="M10" s="32"/>
    </row>
    <row r="11" spans="1:13" ht="13.5" thickBot="1">
      <c r="A11" s="83" t="s">
        <v>31</v>
      </c>
      <c r="B11" s="83">
        <v>1353</v>
      </c>
      <c r="C11" s="129">
        <f t="shared" si="0"/>
        <v>6</v>
      </c>
      <c r="D11" s="123">
        <v>1347</v>
      </c>
      <c r="E11" s="118">
        <v>1186</v>
      </c>
      <c r="F11" s="45">
        <v>60</v>
      </c>
      <c r="G11" s="74">
        <v>1</v>
      </c>
      <c r="H11" s="33">
        <v>646</v>
      </c>
      <c r="J11" s="32"/>
      <c r="K11" s="114"/>
      <c r="M11" s="32"/>
    </row>
    <row r="12" spans="1:13" ht="13.5" thickBot="1">
      <c r="A12" s="83" t="s">
        <v>34</v>
      </c>
      <c r="B12" s="83">
        <v>543</v>
      </c>
      <c r="C12" s="129">
        <f t="shared" si="0"/>
        <v>113</v>
      </c>
      <c r="D12" s="124">
        <v>430</v>
      </c>
      <c r="E12" s="118">
        <v>388</v>
      </c>
      <c r="F12" s="45">
        <v>56</v>
      </c>
      <c r="G12" s="74">
        <v>69</v>
      </c>
      <c r="H12" s="33">
        <v>219</v>
      </c>
      <c r="I12" s="106"/>
      <c r="J12" s="32"/>
      <c r="K12" s="114"/>
      <c r="M12" s="32"/>
    </row>
    <row r="13" spans="1:13" ht="13.5" thickBot="1">
      <c r="A13" s="83" t="s">
        <v>35</v>
      </c>
      <c r="B13" s="83">
        <v>55</v>
      </c>
      <c r="C13" s="128">
        <f t="shared" si="0"/>
        <v>54</v>
      </c>
      <c r="D13" s="122">
        <v>1</v>
      </c>
      <c r="E13" s="31"/>
      <c r="F13" s="45">
        <v>10</v>
      </c>
      <c r="G13" s="74">
        <v>29</v>
      </c>
      <c r="H13" s="33">
        <v>33</v>
      </c>
      <c r="I13" s="106"/>
      <c r="J13" s="32"/>
      <c r="K13" s="114"/>
      <c r="M13" s="32"/>
    </row>
    <row r="14" spans="1:13" ht="13.5" thickBot="1">
      <c r="A14" s="83" t="s">
        <v>33</v>
      </c>
      <c r="B14" s="83">
        <v>1111</v>
      </c>
      <c r="C14" s="128">
        <f t="shared" si="0"/>
        <v>1</v>
      </c>
      <c r="D14" s="122">
        <v>1110</v>
      </c>
      <c r="E14" s="31">
        <v>807</v>
      </c>
      <c r="F14" s="45">
        <v>23</v>
      </c>
      <c r="G14" s="74">
        <v>90</v>
      </c>
      <c r="H14" s="33">
        <v>416</v>
      </c>
      <c r="I14" s="106"/>
      <c r="J14" s="32"/>
      <c r="K14" s="114"/>
      <c r="M14" s="32"/>
    </row>
    <row r="15" spans="1:13" ht="13.5" thickBot="1">
      <c r="A15" s="83" t="s">
        <v>77</v>
      </c>
      <c r="B15" s="83">
        <v>1324</v>
      </c>
      <c r="C15" s="128">
        <f t="shared" si="0"/>
        <v>3</v>
      </c>
      <c r="D15" s="122">
        <v>1321</v>
      </c>
      <c r="E15" s="31">
        <v>1172</v>
      </c>
      <c r="F15" s="45">
        <v>98</v>
      </c>
      <c r="G15" s="74">
        <v>268</v>
      </c>
      <c r="H15" s="33">
        <v>344</v>
      </c>
      <c r="I15" s="106"/>
      <c r="J15" s="32"/>
      <c r="K15" s="114"/>
      <c r="M15" s="32"/>
    </row>
    <row r="16" spans="1:13" ht="13.5" thickBot="1">
      <c r="A16" s="83" t="s">
        <v>29</v>
      </c>
      <c r="B16" s="83">
        <v>2276</v>
      </c>
      <c r="C16" s="128">
        <f>(B16-D16)</f>
        <v>1101</v>
      </c>
      <c r="D16" s="122">
        <v>1175</v>
      </c>
      <c r="E16" s="31">
        <v>1074</v>
      </c>
      <c r="F16" s="45">
        <v>286</v>
      </c>
      <c r="G16" s="74">
        <v>370</v>
      </c>
      <c r="H16" s="33">
        <v>717</v>
      </c>
      <c r="I16" s="106"/>
      <c r="J16" s="32"/>
      <c r="K16" s="114"/>
      <c r="M16" s="32"/>
    </row>
    <row r="17" spans="1:13" ht="13.5" thickBot="1">
      <c r="A17" s="51" t="s">
        <v>30</v>
      </c>
      <c r="B17" s="51">
        <v>989</v>
      </c>
      <c r="C17" s="129">
        <f t="shared" si="0"/>
        <v>3</v>
      </c>
      <c r="D17" s="122">
        <v>986</v>
      </c>
      <c r="E17" s="54">
        <v>876</v>
      </c>
      <c r="F17" s="50">
        <v>78</v>
      </c>
      <c r="G17" s="74">
        <v>6</v>
      </c>
      <c r="H17" s="33">
        <v>293</v>
      </c>
      <c r="I17" s="107"/>
      <c r="J17" s="32"/>
      <c r="K17" s="114"/>
      <c r="M17" s="32"/>
    </row>
    <row r="18" spans="1:11" ht="15.75" thickBot="1">
      <c r="A18" s="86" t="s">
        <v>36</v>
      </c>
      <c r="B18" s="130">
        <f>SUM(B5:B17)</f>
        <v>42640</v>
      </c>
      <c r="C18" s="130">
        <f aca="true" t="shared" si="1" ref="C18:H18">SUM(C5:C17)</f>
        <v>27078</v>
      </c>
      <c r="D18" s="125">
        <f t="shared" si="1"/>
        <v>15562</v>
      </c>
      <c r="E18" s="93">
        <f t="shared" si="1"/>
        <v>12000</v>
      </c>
      <c r="F18" s="94">
        <f t="shared" si="1"/>
        <v>6164</v>
      </c>
      <c r="G18" s="93">
        <f t="shared" si="1"/>
        <v>8820</v>
      </c>
      <c r="H18" s="40">
        <f t="shared" si="1"/>
        <v>21987</v>
      </c>
      <c r="K18" s="114"/>
    </row>
    <row r="19" spans="1:11" ht="15.75" customHeight="1" thickTop="1">
      <c r="A19" s="46"/>
      <c r="B19" s="46"/>
      <c r="C19" s="47"/>
      <c r="D19" s="47"/>
      <c r="E19" s="48"/>
      <c r="F19" s="49"/>
      <c r="G19" s="49"/>
      <c r="H19" s="47"/>
      <c r="K19" s="114"/>
    </row>
    <row r="20" spans="6:11" ht="13.5" thickBot="1">
      <c r="F20" s="52"/>
      <c r="K20" s="114"/>
    </row>
    <row r="21" spans="1:11" ht="12" customHeight="1" thickTop="1">
      <c r="A21" s="227" t="s">
        <v>51</v>
      </c>
      <c r="B21" s="119"/>
      <c r="C21" s="229" t="s">
        <v>21</v>
      </c>
      <c r="D21" s="213" t="s">
        <v>60</v>
      </c>
      <c r="E21" s="231" t="s">
        <v>61</v>
      </c>
      <c r="F21" s="234" t="s">
        <v>24</v>
      </c>
      <c r="G21" s="232" t="s">
        <v>22</v>
      </c>
      <c r="H21" s="236" t="s">
        <v>48</v>
      </c>
      <c r="K21" s="114"/>
    </row>
    <row r="22" spans="1:11" ht="15.75" customHeight="1" thickBot="1">
      <c r="A22" s="228"/>
      <c r="B22" s="141"/>
      <c r="C22" s="230"/>
      <c r="D22" s="178"/>
      <c r="E22" s="219"/>
      <c r="F22" s="235"/>
      <c r="G22" s="233"/>
      <c r="H22" s="237"/>
      <c r="K22" s="114"/>
    </row>
    <row r="23" spans="1:11" ht="14.25" thickBot="1" thickTop="1">
      <c r="A23" s="87" t="s">
        <v>71</v>
      </c>
      <c r="B23" s="87">
        <v>11251</v>
      </c>
      <c r="C23" s="146">
        <f>(B23-D23)</f>
        <v>11217</v>
      </c>
      <c r="D23" s="131">
        <v>34</v>
      </c>
      <c r="E23" s="89"/>
      <c r="F23" s="88">
        <v>3012</v>
      </c>
      <c r="G23" s="59"/>
      <c r="H23" s="39"/>
      <c r="K23" s="114"/>
    </row>
    <row r="24" spans="6:11" ht="14.25" thickBot="1" thickTop="1">
      <c r="F24" s="52"/>
      <c r="K24" s="114"/>
    </row>
    <row r="25" spans="1:11" ht="12" customHeight="1" thickTop="1">
      <c r="A25" s="214" t="s">
        <v>37</v>
      </c>
      <c r="B25" s="139"/>
      <c r="C25" s="216" t="s">
        <v>21</v>
      </c>
      <c r="D25" s="186" t="s">
        <v>60</v>
      </c>
      <c r="E25" s="218" t="s">
        <v>61</v>
      </c>
      <c r="F25" s="222" t="s">
        <v>24</v>
      </c>
      <c r="G25" s="238" t="s">
        <v>22</v>
      </c>
      <c r="H25" s="225" t="s">
        <v>48</v>
      </c>
      <c r="K25" s="114"/>
    </row>
    <row r="26" spans="1:11" ht="13.5" customHeight="1" thickBot="1">
      <c r="A26" s="215"/>
      <c r="B26" s="140"/>
      <c r="C26" s="217"/>
      <c r="D26" s="178"/>
      <c r="E26" s="219"/>
      <c r="F26" s="223"/>
      <c r="G26" s="239"/>
      <c r="H26" s="226"/>
      <c r="K26" s="114"/>
    </row>
    <row r="27" spans="1:13" ht="14.25" thickBot="1" thickTop="1">
      <c r="A27" s="83" t="s">
        <v>13</v>
      </c>
      <c r="B27" s="83">
        <v>5</v>
      </c>
      <c r="C27" s="127">
        <f>(B27-D27)</f>
        <v>5</v>
      </c>
      <c r="D27" s="121"/>
      <c r="E27" s="31"/>
      <c r="F27" s="81"/>
      <c r="G27" s="75">
        <v>1</v>
      </c>
      <c r="H27" s="33"/>
      <c r="J27" s="32"/>
      <c r="K27" s="114"/>
      <c r="M27" s="32"/>
    </row>
    <row r="28" spans="1:13" ht="13.5" thickBot="1">
      <c r="A28" s="83" t="s">
        <v>38</v>
      </c>
      <c r="B28" s="142">
        <v>4</v>
      </c>
      <c r="C28" s="135">
        <f>(B28-D28)</f>
        <v>4</v>
      </c>
      <c r="D28" s="122"/>
      <c r="E28" s="31"/>
      <c r="F28" s="45">
        <v>1</v>
      </c>
      <c r="G28" s="76"/>
      <c r="H28" s="33"/>
      <c r="K28" s="114"/>
      <c r="M28" s="32"/>
    </row>
    <row r="29" spans="1:13" s="109" customFormat="1" ht="13.5" thickBot="1">
      <c r="A29" s="143" t="s">
        <v>81</v>
      </c>
      <c r="B29" s="143">
        <v>284</v>
      </c>
      <c r="C29" s="136">
        <f>(B29-D29)</f>
        <v>282</v>
      </c>
      <c r="D29" s="134">
        <v>2</v>
      </c>
      <c r="E29" s="110">
        <v>2</v>
      </c>
      <c r="F29" s="90">
        <v>128</v>
      </c>
      <c r="G29" s="77">
        <v>13</v>
      </c>
      <c r="H29" s="34"/>
      <c r="I29" s="106"/>
      <c r="K29" s="144"/>
      <c r="M29" s="53"/>
    </row>
    <row r="30" spans="6:11" ht="14.25" thickBot="1" thickTop="1">
      <c r="F30" s="52"/>
      <c r="K30" s="114"/>
    </row>
    <row r="31" spans="1:11" ht="12" customHeight="1" thickTop="1">
      <c r="A31" s="227" t="s">
        <v>39</v>
      </c>
      <c r="B31" s="119"/>
      <c r="C31" s="229" t="s">
        <v>21</v>
      </c>
      <c r="D31" s="213" t="s">
        <v>60</v>
      </c>
      <c r="E31" s="231" t="s">
        <v>61</v>
      </c>
      <c r="F31" s="234" t="s">
        <v>24</v>
      </c>
      <c r="G31" s="232" t="s">
        <v>22</v>
      </c>
      <c r="H31" s="236" t="s">
        <v>23</v>
      </c>
      <c r="K31" s="114"/>
    </row>
    <row r="32" spans="1:11" ht="15.75" customHeight="1" thickBot="1">
      <c r="A32" s="228"/>
      <c r="B32" s="141"/>
      <c r="C32" s="230"/>
      <c r="D32" s="178"/>
      <c r="E32" s="219"/>
      <c r="F32" s="235"/>
      <c r="G32" s="233"/>
      <c r="H32" s="237"/>
      <c r="K32" s="114"/>
    </row>
    <row r="33" spans="1:11" ht="14.25" thickBot="1" thickTop="1">
      <c r="A33" s="83" t="s">
        <v>40</v>
      </c>
      <c r="B33" s="83"/>
      <c r="C33" s="127"/>
      <c r="D33" s="121"/>
      <c r="E33" s="91"/>
      <c r="F33" s="81"/>
      <c r="G33" s="78"/>
      <c r="H33" s="35">
        <v>107</v>
      </c>
      <c r="K33" s="114"/>
    </row>
    <row r="34" spans="1:11" ht="13.5" thickBot="1">
      <c r="A34" s="83" t="s">
        <v>49</v>
      </c>
      <c r="B34" s="83"/>
      <c r="C34" s="128"/>
      <c r="D34" s="122"/>
      <c r="E34" s="92"/>
      <c r="F34" s="45"/>
      <c r="G34" s="79"/>
      <c r="H34" s="35"/>
      <c r="K34" s="114"/>
    </row>
    <row r="35" spans="1:8" ht="13.5" thickBot="1">
      <c r="A35" s="83" t="s">
        <v>50</v>
      </c>
      <c r="B35" s="83"/>
      <c r="C35" s="128"/>
      <c r="D35" s="122"/>
      <c r="E35" s="92"/>
      <c r="F35" s="45"/>
      <c r="G35" s="79"/>
      <c r="H35" s="35">
        <v>224</v>
      </c>
    </row>
    <row r="36" spans="1:8" ht="15.75" thickBot="1">
      <c r="A36" s="84" t="s">
        <v>36</v>
      </c>
      <c r="B36" s="130">
        <f>SUM(B32:B35)</f>
        <v>0</v>
      </c>
      <c r="C36" s="130">
        <f>SUM(C32:C35)</f>
        <v>0</v>
      </c>
      <c r="D36" s="132">
        <v>0</v>
      </c>
      <c r="E36" s="93">
        <f>SUM(E30:E35)</f>
        <v>0</v>
      </c>
      <c r="F36" s="94">
        <f>SUM(F30:F35)</f>
        <v>0</v>
      </c>
      <c r="G36" s="93">
        <f>SUM(G32:G35)</f>
        <v>0</v>
      </c>
      <c r="H36" s="41">
        <f>SUM(H33:H35)</f>
        <v>331</v>
      </c>
    </row>
    <row r="37" spans="1:8" ht="15.75" thickTop="1">
      <c r="A37" s="55"/>
      <c r="B37" s="55"/>
      <c r="C37" s="47"/>
      <c r="D37" s="47"/>
      <c r="E37" s="56"/>
      <c r="F37" s="57"/>
      <c r="G37" s="56"/>
      <c r="H37" s="58"/>
    </row>
    <row r="38" ht="13.5" thickBot="1">
      <c r="F38" s="52"/>
    </row>
    <row r="39" spans="1:8" ht="12" customHeight="1" thickTop="1">
      <c r="A39" s="214" t="s">
        <v>41</v>
      </c>
      <c r="B39" s="139"/>
      <c r="C39" s="216" t="s">
        <v>21</v>
      </c>
      <c r="D39" s="186" t="s">
        <v>60</v>
      </c>
      <c r="E39" s="218" t="s">
        <v>61</v>
      </c>
      <c r="F39" s="222" t="s">
        <v>24</v>
      </c>
      <c r="G39" s="220" t="s">
        <v>22</v>
      </c>
      <c r="H39" s="225" t="s">
        <v>23</v>
      </c>
    </row>
    <row r="40" spans="1:8" ht="15.75" customHeight="1" thickBot="1">
      <c r="A40" s="215"/>
      <c r="B40" s="140"/>
      <c r="C40" s="217"/>
      <c r="D40" s="224"/>
      <c r="E40" s="219"/>
      <c r="F40" s="223"/>
      <c r="G40" s="221"/>
      <c r="H40" s="226"/>
    </row>
    <row r="41" spans="1:13" ht="14.25" thickBot="1" thickTop="1">
      <c r="A41" s="83" t="s">
        <v>44</v>
      </c>
      <c r="B41" s="83">
        <v>9195</v>
      </c>
      <c r="C41" s="128">
        <f aca="true" t="shared" si="2" ref="C41:C53">(B41-D41)</f>
        <v>7722</v>
      </c>
      <c r="D41" s="122">
        <v>1473</v>
      </c>
      <c r="E41" s="31">
        <v>174</v>
      </c>
      <c r="F41" s="82">
        <v>1000</v>
      </c>
      <c r="G41" s="76">
        <v>832</v>
      </c>
      <c r="H41" s="33"/>
      <c r="I41" s="106"/>
      <c r="J41" s="32"/>
      <c r="M41" s="32"/>
    </row>
    <row r="42" spans="1:13" ht="13.5" thickBot="1">
      <c r="A42" s="83" t="s">
        <v>42</v>
      </c>
      <c r="B42" s="83">
        <v>10277</v>
      </c>
      <c r="C42" s="129">
        <f t="shared" si="2"/>
        <v>7404</v>
      </c>
      <c r="D42" s="124">
        <v>2873</v>
      </c>
      <c r="E42" s="118">
        <v>983</v>
      </c>
      <c r="F42" s="145">
        <v>1277</v>
      </c>
      <c r="G42" s="76">
        <v>4157</v>
      </c>
      <c r="H42" s="33"/>
      <c r="I42" s="106"/>
      <c r="J42" s="32"/>
      <c r="M42" s="32"/>
    </row>
    <row r="43" spans="1:13" ht="13.5" thickBot="1">
      <c r="A43" s="83" t="s">
        <v>43</v>
      </c>
      <c r="B43" s="83">
        <v>4199</v>
      </c>
      <c r="C43" s="128">
        <f t="shared" si="2"/>
        <v>4039</v>
      </c>
      <c r="D43" s="122">
        <v>160</v>
      </c>
      <c r="E43" s="31"/>
      <c r="F43" s="145">
        <v>671</v>
      </c>
      <c r="G43" s="76">
        <v>1226</v>
      </c>
      <c r="H43" s="33"/>
      <c r="J43" s="32"/>
      <c r="M43" s="32"/>
    </row>
    <row r="44" spans="1:13" ht="13.5" thickBot="1">
      <c r="A44" s="83" t="s">
        <v>53</v>
      </c>
      <c r="B44" s="83">
        <v>1476</v>
      </c>
      <c r="C44" s="128">
        <f t="shared" si="2"/>
        <v>1243</v>
      </c>
      <c r="D44" s="122">
        <v>233</v>
      </c>
      <c r="E44" s="31">
        <v>1</v>
      </c>
      <c r="F44" s="82">
        <v>290</v>
      </c>
      <c r="G44" s="76">
        <v>892</v>
      </c>
      <c r="H44" s="33">
        <v>95</v>
      </c>
      <c r="I44" s="106"/>
      <c r="J44" s="32"/>
      <c r="L44" s="106"/>
      <c r="M44" s="32"/>
    </row>
    <row r="45" spans="1:13" ht="13.5" thickBot="1">
      <c r="A45" s="83" t="s">
        <v>32</v>
      </c>
      <c r="B45" s="83">
        <v>529</v>
      </c>
      <c r="C45" s="128">
        <f t="shared" si="2"/>
        <v>262</v>
      </c>
      <c r="D45" s="122">
        <v>267</v>
      </c>
      <c r="E45" s="31">
        <v>257</v>
      </c>
      <c r="F45" s="45">
        <v>41</v>
      </c>
      <c r="G45" s="76">
        <v>1078</v>
      </c>
      <c r="H45" s="33">
        <v>76</v>
      </c>
      <c r="I45" s="106"/>
      <c r="J45" s="32"/>
      <c r="K45" s="106"/>
      <c r="L45" s="106"/>
      <c r="M45" s="32"/>
    </row>
    <row r="46" spans="1:13" ht="13.5" thickBot="1">
      <c r="A46" s="83" t="s">
        <v>56</v>
      </c>
      <c r="B46" s="83"/>
      <c r="C46" s="128">
        <f t="shared" si="2"/>
        <v>0</v>
      </c>
      <c r="D46" s="122"/>
      <c r="E46" s="31"/>
      <c r="F46" s="82"/>
      <c r="G46" s="76">
        <v>390</v>
      </c>
      <c r="H46" s="33"/>
      <c r="J46" s="32"/>
      <c r="M46" s="32"/>
    </row>
    <row r="47" spans="1:13" ht="13.5" thickBot="1">
      <c r="A47" s="83" t="s">
        <v>57</v>
      </c>
      <c r="B47" s="83">
        <v>488</v>
      </c>
      <c r="C47" s="128">
        <f t="shared" si="2"/>
        <v>12</v>
      </c>
      <c r="D47" s="122">
        <v>476</v>
      </c>
      <c r="E47" s="31">
        <v>406</v>
      </c>
      <c r="F47" s="82">
        <v>32</v>
      </c>
      <c r="G47" s="76">
        <v>514</v>
      </c>
      <c r="H47" s="33"/>
      <c r="J47" s="32"/>
      <c r="M47" s="32"/>
    </row>
    <row r="48" spans="1:13" ht="13.5" thickBot="1">
      <c r="A48" s="83" t="s">
        <v>54</v>
      </c>
      <c r="B48" s="83"/>
      <c r="C48" s="128">
        <f t="shared" si="2"/>
        <v>0</v>
      </c>
      <c r="D48" s="122"/>
      <c r="E48" s="31"/>
      <c r="F48" s="82"/>
      <c r="G48" s="76">
        <v>72</v>
      </c>
      <c r="H48" s="33"/>
      <c r="J48" s="32"/>
      <c r="M48" s="32"/>
    </row>
    <row r="49" spans="1:13" ht="13.5" thickBot="1">
      <c r="A49" s="83" t="s">
        <v>55</v>
      </c>
      <c r="B49" s="83"/>
      <c r="C49" s="128">
        <f t="shared" si="2"/>
        <v>0</v>
      </c>
      <c r="D49" s="122"/>
      <c r="E49" s="31"/>
      <c r="F49" s="82"/>
      <c r="G49" s="76">
        <v>507</v>
      </c>
      <c r="H49" s="33"/>
      <c r="J49" s="32"/>
      <c r="M49" s="32"/>
    </row>
    <row r="50" spans="1:13" ht="13.5" thickBot="1">
      <c r="A50" s="83" t="s">
        <v>75</v>
      </c>
      <c r="B50" s="83">
        <v>128</v>
      </c>
      <c r="C50" s="128">
        <f t="shared" si="2"/>
        <v>0</v>
      </c>
      <c r="D50" s="122">
        <v>128</v>
      </c>
      <c r="E50" s="31">
        <v>127</v>
      </c>
      <c r="F50" s="82">
        <v>3</v>
      </c>
      <c r="G50" s="76"/>
      <c r="H50" s="33"/>
      <c r="J50" s="32"/>
      <c r="M50" s="32"/>
    </row>
    <row r="51" spans="1:13" ht="13.5" thickBot="1">
      <c r="A51" s="83" t="s">
        <v>72</v>
      </c>
      <c r="B51" s="83">
        <v>597</v>
      </c>
      <c r="C51" s="128">
        <f t="shared" si="2"/>
        <v>534</v>
      </c>
      <c r="D51" s="122">
        <v>63</v>
      </c>
      <c r="E51" s="31">
        <v>63</v>
      </c>
      <c r="F51" s="82">
        <v>79</v>
      </c>
      <c r="G51" s="76">
        <v>85</v>
      </c>
      <c r="H51" s="33"/>
      <c r="I51" s="106"/>
      <c r="J51" s="32"/>
      <c r="M51" s="32"/>
    </row>
    <row r="52" spans="1:13" ht="13.5" thickBot="1">
      <c r="A52" s="83" t="s">
        <v>73</v>
      </c>
      <c r="B52" s="83"/>
      <c r="C52" s="128">
        <f t="shared" si="2"/>
        <v>0</v>
      </c>
      <c r="D52" s="122"/>
      <c r="E52" s="31"/>
      <c r="F52" s="82"/>
      <c r="G52" s="76"/>
      <c r="H52" s="33"/>
      <c r="M52" s="32"/>
    </row>
    <row r="53" spans="1:13" ht="13.5" thickBot="1">
      <c r="A53" s="83" t="s">
        <v>45</v>
      </c>
      <c r="B53" s="83"/>
      <c r="C53" s="128">
        <f t="shared" si="2"/>
        <v>0</v>
      </c>
      <c r="D53" s="122"/>
      <c r="E53" s="31"/>
      <c r="F53" s="82"/>
      <c r="G53" s="76"/>
      <c r="H53" s="33"/>
      <c r="M53" s="32"/>
    </row>
    <row r="54" spans="1:8" ht="15.75" thickBot="1">
      <c r="A54" s="84" t="s">
        <v>36</v>
      </c>
      <c r="B54" s="130">
        <f aca="true" t="shared" si="3" ref="B54:H54">SUM(B41:B53)</f>
        <v>26889</v>
      </c>
      <c r="C54" s="130">
        <f t="shared" si="3"/>
        <v>21216</v>
      </c>
      <c r="D54" s="132">
        <f t="shared" si="3"/>
        <v>5673</v>
      </c>
      <c r="E54" s="93">
        <f t="shared" si="3"/>
        <v>2011</v>
      </c>
      <c r="F54" s="94">
        <f t="shared" si="3"/>
        <v>3393</v>
      </c>
      <c r="G54" s="93">
        <f t="shared" si="3"/>
        <v>9753</v>
      </c>
      <c r="H54" s="40">
        <f t="shared" si="3"/>
        <v>171</v>
      </c>
    </row>
    <row r="55" spans="3:8" ht="14.25" thickBot="1" thickTop="1">
      <c r="C55" s="32"/>
      <c r="D55" s="32"/>
      <c r="E55" s="53"/>
      <c r="F55" s="32"/>
      <c r="G55" s="32"/>
      <c r="H55" s="53"/>
    </row>
    <row r="56" spans="1:8" ht="14.25" thickBot="1" thickTop="1">
      <c r="A56" s="30"/>
      <c r="B56" s="85"/>
      <c r="C56" s="127"/>
      <c r="D56" s="121"/>
      <c r="E56" s="36"/>
      <c r="F56" s="37"/>
      <c r="G56" s="80"/>
      <c r="H56" s="38"/>
    </row>
    <row r="57" spans="1:8" ht="15.75" thickBot="1">
      <c r="A57" s="97" t="s">
        <v>46</v>
      </c>
      <c r="B57" s="137">
        <f aca="true" t="shared" si="4" ref="B57:H57">SUM(B18,B23,B27,B28,B29,B36,B54)</f>
        <v>81073</v>
      </c>
      <c r="C57" s="137">
        <f t="shared" si="4"/>
        <v>59802</v>
      </c>
      <c r="D57" s="133">
        <f t="shared" si="4"/>
        <v>21271</v>
      </c>
      <c r="E57" s="96">
        <f t="shared" si="4"/>
        <v>14013</v>
      </c>
      <c r="F57" s="95">
        <f t="shared" si="4"/>
        <v>12698</v>
      </c>
      <c r="G57" s="108">
        <f t="shared" si="4"/>
        <v>18587</v>
      </c>
      <c r="H57" s="72">
        <f t="shared" si="4"/>
        <v>22489</v>
      </c>
    </row>
    <row r="58" spans="1:8" ht="15.75" thickBot="1">
      <c r="A58" s="29"/>
      <c r="B58" s="84"/>
      <c r="C58" s="130"/>
      <c r="D58" s="134"/>
      <c r="E58" s="93"/>
      <c r="F58" s="94"/>
      <c r="G58" s="93"/>
      <c r="H58" s="34"/>
    </row>
    <row r="59" ht="13.5" thickTop="1"/>
    <row r="60" ht="12.75">
      <c r="A60" t="s">
        <v>84</v>
      </c>
    </row>
  </sheetData>
  <mergeCells count="28">
    <mergeCell ref="H21:H22"/>
    <mergeCell ref="E25:E26"/>
    <mergeCell ref="G25:G26"/>
    <mergeCell ref="F25:F26"/>
    <mergeCell ref="A21:A22"/>
    <mergeCell ref="C21:C22"/>
    <mergeCell ref="E21:E22"/>
    <mergeCell ref="G21:G22"/>
    <mergeCell ref="F21:F22"/>
    <mergeCell ref="D21:D22"/>
    <mergeCell ref="H39:H40"/>
    <mergeCell ref="H25:H26"/>
    <mergeCell ref="A31:A32"/>
    <mergeCell ref="C31:C32"/>
    <mergeCell ref="E31:E32"/>
    <mergeCell ref="G31:G32"/>
    <mergeCell ref="F31:F32"/>
    <mergeCell ref="H31:H32"/>
    <mergeCell ref="A25:A26"/>
    <mergeCell ref="C25:C26"/>
    <mergeCell ref="E39:E40"/>
    <mergeCell ref="G39:G40"/>
    <mergeCell ref="F39:F40"/>
    <mergeCell ref="D39:D40"/>
    <mergeCell ref="D25:D26"/>
    <mergeCell ref="D31:D32"/>
    <mergeCell ref="A39:A40"/>
    <mergeCell ref="C39:C40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90" sqref="A90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149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61" t="s">
        <v>58</v>
      </c>
      <c r="B2" s="62" t="s">
        <v>18</v>
      </c>
      <c r="C2" s="63" t="s">
        <v>19</v>
      </c>
      <c r="D2" s="64" t="s">
        <v>0</v>
      </c>
      <c r="E2" s="64" t="s">
        <v>3</v>
      </c>
      <c r="F2" s="99" t="s">
        <v>63</v>
      </c>
      <c r="G2" s="99" t="s">
        <v>68</v>
      </c>
      <c r="H2" s="65" t="s">
        <v>64</v>
      </c>
      <c r="I2" s="66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2855</v>
      </c>
      <c r="C3" s="27">
        <v>1337</v>
      </c>
      <c r="D3" s="27">
        <v>1851</v>
      </c>
      <c r="E3" s="27">
        <v>4046</v>
      </c>
      <c r="F3" s="28">
        <v>527</v>
      </c>
      <c r="G3" s="28">
        <v>72</v>
      </c>
      <c r="H3" s="28">
        <v>563</v>
      </c>
      <c r="I3" s="20">
        <f aca="true" t="shared" si="0" ref="I3:I8">SUM(B3:H3)</f>
        <v>11251</v>
      </c>
      <c r="J3" s="17"/>
      <c r="K3" s="17"/>
      <c r="L3" s="17"/>
      <c r="M3" s="17"/>
      <c r="N3" s="17"/>
      <c r="O3" s="17"/>
      <c r="P3" s="17"/>
    </row>
    <row r="4" spans="1:16" ht="12.75">
      <c r="A4" s="168" t="s">
        <v>2</v>
      </c>
      <c r="B4" s="18">
        <v>5627</v>
      </c>
      <c r="C4" s="18">
        <v>3518</v>
      </c>
      <c r="D4" s="115">
        <v>594</v>
      </c>
      <c r="E4" s="18">
        <v>7647</v>
      </c>
      <c r="F4" s="19">
        <v>156</v>
      </c>
      <c r="G4" s="19">
        <v>57</v>
      </c>
      <c r="H4" s="19">
        <v>19</v>
      </c>
      <c r="I4" s="20">
        <f t="shared" si="0"/>
        <v>17618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3757</v>
      </c>
      <c r="C5" s="18">
        <v>506</v>
      </c>
      <c r="D5" s="18">
        <v>70</v>
      </c>
      <c r="E5" s="18">
        <v>1182</v>
      </c>
      <c r="F5" s="19">
        <v>609</v>
      </c>
      <c r="G5" s="19">
        <v>15</v>
      </c>
      <c r="H5" s="19">
        <v>10</v>
      </c>
      <c r="I5" s="20">
        <f t="shared" si="0"/>
        <v>6149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98</v>
      </c>
      <c r="C6" s="18">
        <v>71</v>
      </c>
      <c r="D6" s="18">
        <v>1045</v>
      </c>
      <c r="E6" s="18">
        <v>61</v>
      </c>
      <c r="F6" s="111">
        <v>2</v>
      </c>
      <c r="G6" s="112"/>
      <c r="H6" s="19">
        <v>210</v>
      </c>
      <c r="I6" s="20">
        <f t="shared" si="0"/>
        <v>1487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70</v>
      </c>
      <c r="B7" s="113">
        <v>535</v>
      </c>
      <c r="C7" s="18">
        <v>888</v>
      </c>
      <c r="D7" s="18">
        <v>47</v>
      </c>
      <c r="E7" s="18">
        <v>514</v>
      </c>
      <c r="F7" s="19">
        <v>19</v>
      </c>
      <c r="G7" s="19">
        <v>5</v>
      </c>
      <c r="H7" s="112">
        <v>4</v>
      </c>
      <c r="I7" s="20">
        <f t="shared" si="0"/>
        <v>2012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12872</v>
      </c>
      <c r="C8" s="2">
        <f t="shared" si="1"/>
        <v>6320</v>
      </c>
      <c r="D8" s="2">
        <f t="shared" si="1"/>
        <v>3607</v>
      </c>
      <c r="E8" s="2">
        <f t="shared" si="1"/>
        <v>13450</v>
      </c>
      <c r="F8" s="3">
        <f t="shared" si="1"/>
        <v>1313</v>
      </c>
      <c r="G8" s="3">
        <f t="shared" si="1"/>
        <v>149</v>
      </c>
      <c r="H8" s="3">
        <f t="shared" si="1"/>
        <v>806</v>
      </c>
      <c r="I8" s="23">
        <f t="shared" si="0"/>
        <v>38517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7" t="s">
        <v>59</v>
      </c>
      <c r="B12" s="68" t="s">
        <v>18</v>
      </c>
      <c r="C12" s="69" t="s">
        <v>19</v>
      </c>
      <c r="D12" s="70" t="s">
        <v>0</v>
      </c>
      <c r="E12" s="70" t="s">
        <v>3</v>
      </c>
      <c r="F12" s="100" t="s">
        <v>63</v>
      </c>
      <c r="G12" s="100" t="s">
        <v>69</v>
      </c>
      <c r="H12" s="71" t="s">
        <v>64</v>
      </c>
      <c r="I12" s="177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21">
        <v>7400</v>
      </c>
      <c r="C13" s="27"/>
      <c r="D13" s="27"/>
      <c r="E13" s="27"/>
      <c r="F13" s="28">
        <v>322</v>
      </c>
      <c r="G13" s="28"/>
      <c r="H13" s="28"/>
      <c r="I13" s="176">
        <f aca="true" t="shared" si="2" ref="I13:I18">SUM(B13:H13)</f>
        <v>7722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13">
        <v>7284</v>
      </c>
      <c r="C14" s="18">
        <v>29</v>
      </c>
      <c r="D14" s="18"/>
      <c r="E14" s="18"/>
      <c r="F14" s="19">
        <v>91</v>
      </c>
      <c r="G14" s="19"/>
      <c r="H14" s="19"/>
      <c r="I14" s="20">
        <f t="shared" si="2"/>
        <v>7404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13"/>
      <c r="C15" s="18"/>
      <c r="D15" s="18">
        <v>4011</v>
      </c>
      <c r="E15" s="18"/>
      <c r="F15" s="19"/>
      <c r="G15" s="19"/>
      <c r="H15" s="19">
        <v>96</v>
      </c>
      <c r="I15" s="20">
        <f t="shared" si="2"/>
        <v>4107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1243</v>
      </c>
      <c r="D16" s="18"/>
      <c r="E16" s="18"/>
      <c r="F16" s="19"/>
      <c r="G16" s="19"/>
      <c r="H16" s="19"/>
      <c r="I16" s="20">
        <f t="shared" si="2"/>
        <v>1243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13">
        <v>247</v>
      </c>
      <c r="C17" s="18">
        <v>1</v>
      </c>
      <c r="D17" s="18"/>
      <c r="E17" s="116">
        <v>14</v>
      </c>
      <c r="F17" s="19"/>
      <c r="G17" s="19"/>
      <c r="H17" s="19"/>
      <c r="I17" s="20">
        <f t="shared" si="2"/>
        <v>262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74</v>
      </c>
      <c r="B18" s="113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67</v>
      </c>
      <c r="B19" s="113"/>
      <c r="C19" s="18">
        <v>534</v>
      </c>
      <c r="D19" s="18"/>
      <c r="E19" s="18"/>
      <c r="F19" s="19"/>
      <c r="G19" s="19"/>
      <c r="H19" s="19"/>
      <c r="I19" s="20">
        <f aca="true" t="shared" si="3" ref="I19:I25">SUM(B19:H19)</f>
        <v>534</v>
      </c>
      <c r="J19" s="17"/>
      <c r="K19" s="17"/>
      <c r="L19" s="17"/>
      <c r="M19" s="17"/>
      <c r="N19" s="16"/>
    </row>
    <row r="20" spans="1:14" ht="12.75">
      <c r="A20" s="12" t="s">
        <v>75</v>
      </c>
      <c r="B20" s="113"/>
      <c r="C20" s="18"/>
      <c r="D20" s="18"/>
      <c r="E20" s="18"/>
      <c r="F20" s="19"/>
      <c r="G20" s="19"/>
      <c r="H20" s="19"/>
      <c r="I20" s="20">
        <f>SUM(B20:H20)</f>
        <v>0</v>
      </c>
      <c r="J20" s="17"/>
      <c r="K20" s="17"/>
      <c r="L20" s="17"/>
      <c r="M20" s="17"/>
      <c r="N20" s="16"/>
    </row>
    <row r="21" spans="1:14" ht="12.75">
      <c r="A21" s="12" t="s">
        <v>73</v>
      </c>
      <c r="B21" s="113"/>
      <c r="C21" s="18"/>
      <c r="D21" s="18"/>
      <c r="E21" s="18"/>
      <c r="F21" s="19"/>
      <c r="G21" s="19"/>
      <c r="H21" s="19"/>
      <c r="I21" s="20">
        <f t="shared" si="3"/>
        <v>0</v>
      </c>
      <c r="J21" s="17"/>
      <c r="K21" s="17"/>
      <c r="L21" s="17"/>
      <c r="M21" s="17"/>
      <c r="N21" s="16"/>
    </row>
    <row r="22" spans="1:14" ht="12.75">
      <c r="A22" s="12" t="s">
        <v>13</v>
      </c>
      <c r="B22" s="113"/>
      <c r="C22" s="18">
        <v>1</v>
      </c>
      <c r="D22" s="18"/>
      <c r="E22" s="18">
        <v>4</v>
      </c>
      <c r="F22" s="19"/>
      <c r="G22" s="19"/>
      <c r="H22" s="19"/>
      <c r="I22" s="20">
        <f t="shared" si="3"/>
        <v>5</v>
      </c>
      <c r="J22" s="17"/>
      <c r="K22" s="17"/>
      <c r="L22" s="17"/>
      <c r="M22" s="17"/>
      <c r="N22" s="17"/>
    </row>
    <row r="23" spans="1:14" ht="12.75">
      <c r="A23" s="12" t="s">
        <v>14</v>
      </c>
      <c r="B23" s="113">
        <v>278</v>
      </c>
      <c r="C23" s="18"/>
      <c r="D23" s="18"/>
      <c r="E23" s="18"/>
      <c r="F23" s="19">
        <v>4</v>
      </c>
      <c r="G23" s="19"/>
      <c r="H23" s="19"/>
      <c r="I23" s="20">
        <f t="shared" si="3"/>
        <v>282</v>
      </c>
      <c r="J23" s="17"/>
      <c r="K23" s="17"/>
      <c r="L23" s="17"/>
      <c r="M23" s="17"/>
      <c r="N23" s="17"/>
    </row>
    <row r="24" spans="1:14" ht="13.5" thickBot="1">
      <c r="A24" s="12" t="s">
        <v>15</v>
      </c>
      <c r="B24" s="113"/>
      <c r="C24" s="18"/>
      <c r="D24" s="18">
        <v>1</v>
      </c>
      <c r="E24" s="18"/>
      <c r="F24" s="19"/>
      <c r="G24" s="19"/>
      <c r="H24" s="19">
        <v>3</v>
      </c>
      <c r="I24" s="20">
        <f t="shared" si="3"/>
        <v>4</v>
      </c>
      <c r="J24" s="17"/>
      <c r="K24" s="17"/>
      <c r="L24" s="17"/>
      <c r="M24" s="17"/>
      <c r="N24" s="17"/>
    </row>
    <row r="25" spans="1:14" ht="13.5" thickBot="1">
      <c r="A25" s="22"/>
      <c r="B25" s="4">
        <f>SUM(B13:B24)</f>
        <v>15209</v>
      </c>
      <c r="C25" s="2">
        <f aca="true" t="shared" si="4" ref="C25:H25">SUM(C13:C24)</f>
        <v>1808</v>
      </c>
      <c r="D25" s="2">
        <f t="shared" si="4"/>
        <v>4012</v>
      </c>
      <c r="E25" s="2">
        <f t="shared" si="4"/>
        <v>18</v>
      </c>
      <c r="F25" s="3">
        <f t="shared" si="4"/>
        <v>417</v>
      </c>
      <c r="G25" s="3">
        <f t="shared" si="4"/>
        <v>0</v>
      </c>
      <c r="H25" s="3">
        <f t="shared" si="4"/>
        <v>99</v>
      </c>
      <c r="I25" s="23">
        <f t="shared" si="3"/>
        <v>21563</v>
      </c>
      <c r="J25" s="17"/>
      <c r="K25" s="17"/>
      <c r="L25" s="17"/>
      <c r="M25" s="17"/>
      <c r="N25" s="17"/>
    </row>
    <row r="27" spans="1:14" ht="13.5" thickBo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3.5" thickBot="1">
      <c r="A28" s="101" t="s">
        <v>36</v>
      </c>
      <c r="B28" s="102">
        <f>SUM(B8,B25)</f>
        <v>28081</v>
      </c>
      <c r="C28" s="102">
        <f aca="true" t="shared" si="5" ref="C28:H28">SUM(C25,C8)</f>
        <v>8128</v>
      </c>
      <c r="D28" s="102">
        <f t="shared" si="5"/>
        <v>7619</v>
      </c>
      <c r="E28" s="102">
        <f t="shared" si="5"/>
        <v>13468</v>
      </c>
      <c r="F28" s="102">
        <f t="shared" si="5"/>
        <v>1730</v>
      </c>
      <c r="G28" s="102">
        <f t="shared" si="5"/>
        <v>149</v>
      </c>
      <c r="H28" s="102">
        <f t="shared" si="5"/>
        <v>905</v>
      </c>
      <c r="I28" s="98">
        <f>SUM(I8,I25)</f>
        <v>60080</v>
      </c>
      <c r="J28" s="17"/>
      <c r="K28" s="17"/>
      <c r="L28" s="17"/>
      <c r="M28" s="17"/>
      <c r="N28" s="17"/>
    </row>
    <row r="30" ht="12.75">
      <c r="A30" t="s">
        <v>83</v>
      </c>
    </row>
    <row r="31" ht="13.5" thickBot="1"/>
    <row r="32" spans="1:9" ht="46.5" thickBot="1">
      <c r="A32" s="61" t="s">
        <v>58</v>
      </c>
      <c r="B32" s="62" t="s">
        <v>18</v>
      </c>
      <c r="C32" s="63" t="s">
        <v>19</v>
      </c>
      <c r="D32" s="64" t="s">
        <v>0</v>
      </c>
      <c r="E32" s="64" t="s">
        <v>3</v>
      </c>
      <c r="F32" s="99" t="s">
        <v>63</v>
      </c>
      <c r="G32" s="99" t="s">
        <v>68</v>
      </c>
      <c r="H32" s="65" t="s">
        <v>64</v>
      </c>
      <c r="I32" s="66" t="s">
        <v>1</v>
      </c>
    </row>
    <row r="33" spans="1:9" ht="12.75">
      <c r="A33" s="26" t="s">
        <v>47</v>
      </c>
      <c r="B33" s="138">
        <f aca="true" t="shared" si="6" ref="B33:B38">(B3/I3)*100</f>
        <v>25.375522175806598</v>
      </c>
      <c r="C33" s="138">
        <f aca="true" t="shared" si="7" ref="C33:C38">(C3/I3)*100</f>
        <v>11.883388143276154</v>
      </c>
      <c r="D33" s="138">
        <f aca="true" t="shared" si="8" ref="D33:D38">(D3/I3)*100</f>
        <v>16.451870944804906</v>
      </c>
      <c r="E33" s="138">
        <f aca="true" t="shared" si="9" ref="E33:E38">(E3/I3)*100</f>
        <v>35.961247889076525</v>
      </c>
      <c r="F33" s="138">
        <f aca="true" t="shared" si="10" ref="F33:F38">(F3/I3)*100</f>
        <v>4.6840280863923205</v>
      </c>
      <c r="G33" s="138">
        <f aca="true" t="shared" si="11" ref="G33:G38">(G3/I3)*100</f>
        <v>0.6399431161674518</v>
      </c>
      <c r="H33" s="169">
        <f aca="true" t="shared" si="12" ref="H33:H38">(H3/I3)*100</f>
        <v>5.003999644476047</v>
      </c>
      <c r="I33" s="170">
        <f aca="true" t="shared" si="13" ref="I33:I38">SUM(B33:H33)</f>
        <v>100</v>
      </c>
    </row>
    <row r="34" spans="1:9" ht="12.75">
      <c r="A34" s="25" t="s">
        <v>2</v>
      </c>
      <c r="B34" s="138">
        <f t="shared" si="6"/>
        <v>31.938926098308546</v>
      </c>
      <c r="C34" s="138">
        <f t="shared" si="7"/>
        <v>19.968214326257236</v>
      </c>
      <c r="D34" s="138">
        <f t="shared" si="8"/>
        <v>3.371551822000227</v>
      </c>
      <c r="E34" s="138">
        <f t="shared" si="9"/>
        <v>43.404472698376665</v>
      </c>
      <c r="F34" s="138">
        <f t="shared" si="10"/>
        <v>0.8854580542626859</v>
      </c>
      <c r="G34" s="138">
        <f t="shared" si="11"/>
        <v>0.32353275059598136</v>
      </c>
      <c r="H34" s="169">
        <f t="shared" si="12"/>
        <v>0.10784425019866047</v>
      </c>
      <c r="I34" s="20">
        <f t="shared" si="13"/>
        <v>100.00000000000001</v>
      </c>
    </row>
    <row r="35" spans="1:9" ht="12.75">
      <c r="A35" s="12" t="s">
        <v>62</v>
      </c>
      <c r="B35" s="138">
        <f t="shared" si="6"/>
        <v>61.09936575052855</v>
      </c>
      <c r="C35" s="138">
        <f t="shared" si="7"/>
        <v>8.228980322003578</v>
      </c>
      <c r="D35" s="138">
        <f t="shared" si="8"/>
        <v>1.1383964872336965</v>
      </c>
      <c r="E35" s="138">
        <f t="shared" si="9"/>
        <v>19.22263782728899</v>
      </c>
      <c r="F35" s="138">
        <f t="shared" si="10"/>
        <v>9.90404943893316</v>
      </c>
      <c r="G35" s="138">
        <f t="shared" si="11"/>
        <v>0.2439421044072207</v>
      </c>
      <c r="H35" s="169">
        <f t="shared" si="12"/>
        <v>0.1626280696048138</v>
      </c>
      <c r="I35" s="20">
        <f t="shared" si="13"/>
        <v>100</v>
      </c>
    </row>
    <row r="36" spans="1:9" ht="12.75">
      <c r="A36" s="12" t="s">
        <v>11</v>
      </c>
      <c r="B36" s="138">
        <f t="shared" si="6"/>
        <v>6.590450571620712</v>
      </c>
      <c r="C36" s="138">
        <f t="shared" si="7"/>
        <v>4.774714189643578</v>
      </c>
      <c r="D36" s="138">
        <f t="shared" si="8"/>
        <v>70.27572293207801</v>
      </c>
      <c r="E36" s="138">
        <f t="shared" si="9"/>
        <v>4.10221923335575</v>
      </c>
      <c r="F36" s="138">
        <f t="shared" si="10"/>
        <v>0.13449899125756556</v>
      </c>
      <c r="G36" s="138">
        <f t="shared" si="11"/>
        <v>0</v>
      </c>
      <c r="H36" s="169">
        <f t="shared" si="12"/>
        <v>14.122394082044384</v>
      </c>
      <c r="I36" s="20">
        <f t="shared" si="13"/>
        <v>100</v>
      </c>
    </row>
    <row r="37" spans="1:9" ht="13.5" thickBot="1">
      <c r="A37" s="12" t="s">
        <v>70</v>
      </c>
      <c r="B37" s="172">
        <f t="shared" si="6"/>
        <v>26.59045725646123</v>
      </c>
      <c r="C37" s="172">
        <f t="shared" si="7"/>
        <v>44.135188866799204</v>
      </c>
      <c r="D37" s="172">
        <f t="shared" si="8"/>
        <v>2.3359840954274356</v>
      </c>
      <c r="E37" s="172">
        <f t="shared" si="9"/>
        <v>25.54671968190855</v>
      </c>
      <c r="F37" s="172">
        <f t="shared" si="10"/>
        <v>0.9443339960238568</v>
      </c>
      <c r="G37" s="172">
        <f t="shared" si="11"/>
        <v>0.2485089463220676</v>
      </c>
      <c r="H37" s="173">
        <f t="shared" si="12"/>
        <v>0.19880715705765406</v>
      </c>
      <c r="I37" s="171">
        <f t="shared" si="13"/>
        <v>99.99999999999999</v>
      </c>
    </row>
    <row r="38" spans="1:9" ht="13.5" thickBot="1">
      <c r="A38" s="22"/>
      <c r="B38" s="175">
        <f t="shared" si="6"/>
        <v>33.41900978788587</v>
      </c>
      <c r="C38" s="175">
        <f t="shared" si="7"/>
        <v>16.40833917490978</v>
      </c>
      <c r="D38" s="175">
        <f t="shared" si="8"/>
        <v>9.364696108211959</v>
      </c>
      <c r="E38" s="175">
        <f t="shared" si="9"/>
        <v>34.91964587065451</v>
      </c>
      <c r="F38" s="175">
        <f t="shared" si="10"/>
        <v>3.4088843887114777</v>
      </c>
      <c r="G38" s="175">
        <f t="shared" si="11"/>
        <v>0.38684217358568945</v>
      </c>
      <c r="H38" s="174">
        <f t="shared" si="12"/>
        <v>2.092582496040709</v>
      </c>
      <c r="I38" s="23">
        <f t="shared" si="13"/>
        <v>99.99999999999999</v>
      </c>
    </row>
  </sheetData>
  <hyperlinks>
    <hyperlink ref="A4" location="'Dettaglio Farmacie'!A1" display="FARMACIE"/>
    <hyperlink ref="A34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:H1"/>
    </sheetView>
  </sheetViews>
  <sheetFormatPr defaultColWidth="9.140625" defaultRowHeight="12.75"/>
  <cols>
    <col min="1" max="1" width="18.7109375" style="166" customWidth="1"/>
    <col min="2" max="3" width="12.7109375" style="0" customWidth="1"/>
    <col min="4" max="4" width="11.421875" style="167" customWidth="1"/>
    <col min="5" max="6" width="8.8515625" style="0" customWidth="1"/>
    <col min="7" max="7" width="13.00390625" style="0" customWidth="1"/>
    <col min="8" max="8" width="14.7109375" style="0" customWidth="1"/>
    <col min="9" max="9" width="12.7109375" style="0" customWidth="1"/>
    <col min="10" max="10" width="4.140625" style="0" customWidth="1"/>
    <col min="11" max="11" width="31.421875" style="0" customWidth="1"/>
    <col min="12" max="16384" width="13.7109375" style="0" customWidth="1"/>
  </cols>
  <sheetData>
    <row r="1" spans="1:8" ht="13.5" thickBot="1">
      <c r="A1" s="240" t="s">
        <v>150</v>
      </c>
      <c r="B1" s="240"/>
      <c r="C1" s="240"/>
      <c r="D1" s="240"/>
      <c r="E1" s="240"/>
      <c r="F1" s="240"/>
      <c r="G1" s="240"/>
      <c r="H1" s="240"/>
    </row>
    <row r="2" spans="1:8" s="152" customFormat="1" ht="36.75" customHeight="1">
      <c r="A2" s="147" t="s">
        <v>85</v>
      </c>
      <c r="B2" s="148" t="s">
        <v>86</v>
      </c>
      <c r="C2" s="148" t="s">
        <v>87</v>
      </c>
      <c r="D2" s="149" t="s">
        <v>88</v>
      </c>
      <c r="E2" s="148" t="s">
        <v>89</v>
      </c>
      <c r="F2" s="150" t="s">
        <v>90</v>
      </c>
      <c r="G2" s="148" t="s">
        <v>91</v>
      </c>
      <c r="H2" s="151" t="s">
        <v>92</v>
      </c>
    </row>
    <row r="3" spans="1:8" ht="12.75">
      <c r="A3" s="153" t="s">
        <v>93</v>
      </c>
      <c r="B3" s="154">
        <v>353</v>
      </c>
      <c r="C3" s="154">
        <v>353</v>
      </c>
      <c r="D3" s="154">
        <v>4</v>
      </c>
      <c r="E3" s="154">
        <v>47</v>
      </c>
      <c r="F3" s="155">
        <v>5</v>
      </c>
      <c r="G3" s="154">
        <v>41</v>
      </c>
      <c r="H3" s="156">
        <f>(E3*100)/C3</f>
        <v>13.314447592067989</v>
      </c>
    </row>
    <row r="4" spans="1:8" ht="12.75">
      <c r="A4" s="153" t="s">
        <v>94</v>
      </c>
      <c r="B4" s="154">
        <v>228</v>
      </c>
      <c r="C4" s="154">
        <v>228</v>
      </c>
      <c r="D4" s="154">
        <v>4</v>
      </c>
      <c r="E4" s="154">
        <v>42</v>
      </c>
      <c r="F4" s="155">
        <v>5</v>
      </c>
      <c r="G4" s="154">
        <v>36</v>
      </c>
      <c r="H4" s="156">
        <f aca="true" t="shared" si="0" ref="H4:H57">(E4*100)/C4</f>
        <v>18.42105263157895</v>
      </c>
    </row>
    <row r="5" spans="1:8" ht="12.75">
      <c r="A5" s="153" t="s">
        <v>95</v>
      </c>
      <c r="B5" s="154">
        <v>342</v>
      </c>
      <c r="C5" s="154">
        <v>342</v>
      </c>
      <c r="D5" s="154">
        <v>15</v>
      </c>
      <c r="E5" s="154">
        <v>78</v>
      </c>
      <c r="F5" s="155">
        <v>9</v>
      </c>
      <c r="G5" s="154">
        <v>52</v>
      </c>
      <c r="H5" s="156">
        <f t="shared" si="0"/>
        <v>22.80701754385965</v>
      </c>
    </row>
    <row r="6" spans="1:8" ht="12.75">
      <c r="A6" s="153" t="s">
        <v>96</v>
      </c>
      <c r="B6" s="154">
        <v>131</v>
      </c>
      <c r="C6" s="154">
        <v>131</v>
      </c>
      <c r="D6" s="154">
        <v>3</v>
      </c>
      <c r="E6" s="154">
        <v>17</v>
      </c>
      <c r="F6" s="155">
        <v>3</v>
      </c>
      <c r="G6" s="154">
        <v>16</v>
      </c>
      <c r="H6" s="156">
        <f t="shared" si="0"/>
        <v>12.977099236641221</v>
      </c>
    </row>
    <row r="7" spans="1:8" ht="12.75">
      <c r="A7" s="153" t="s">
        <v>97</v>
      </c>
      <c r="B7" s="154">
        <v>906</v>
      </c>
      <c r="C7" s="154">
        <v>906</v>
      </c>
      <c r="D7" s="154">
        <v>19</v>
      </c>
      <c r="E7" s="154">
        <v>151</v>
      </c>
      <c r="F7" s="155">
        <v>29</v>
      </c>
      <c r="G7" s="154">
        <v>123</v>
      </c>
      <c r="H7" s="156">
        <f t="shared" si="0"/>
        <v>16.666666666666668</v>
      </c>
    </row>
    <row r="8" spans="1:8" ht="12.75">
      <c r="A8" s="153" t="s">
        <v>98</v>
      </c>
      <c r="B8" s="154">
        <v>613</v>
      </c>
      <c r="C8" s="154">
        <v>613</v>
      </c>
      <c r="D8" s="154">
        <v>20</v>
      </c>
      <c r="E8" s="154">
        <v>109</v>
      </c>
      <c r="F8" s="155">
        <v>20</v>
      </c>
      <c r="G8" s="154">
        <v>72</v>
      </c>
      <c r="H8" s="156">
        <f t="shared" si="0"/>
        <v>17.781402936378466</v>
      </c>
    </row>
    <row r="9" spans="1:8" ht="12.75">
      <c r="A9" s="153" t="s">
        <v>99</v>
      </c>
      <c r="B9" s="154">
        <v>306</v>
      </c>
      <c r="C9" s="154">
        <v>306</v>
      </c>
      <c r="D9" s="154">
        <v>5</v>
      </c>
      <c r="E9" s="154">
        <v>52</v>
      </c>
      <c r="F9" s="155">
        <v>7</v>
      </c>
      <c r="G9" s="154">
        <v>55</v>
      </c>
      <c r="H9" s="156">
        <f t="shared" si="0"/>
        <v>16.99346405228758</v>
      </c>
    </row>
    <row r="10" spans="1:8" ht="12.75">
      <c r="A10" s="153" t="s">
        <v>100</v>
      </c>
      <c r="B10" s="154">
        <v>452</v>
      </c>
      <c r="C10" s="154">
        <v>452</v>
      </c>
      <c r="D10" s="154">
        <v>6</v>
      </c>
      <c r="E10" s="154">
        <v>70</v>
      </c>
      <c r="F10" s="155">
        <v>16</v>
      </c>
      <c r="G10" s="154">
        <v>38</v>
      </c>
      <c r="H10" s="156">
        <f t="shared" si="0"/>
        <v>15.486725663716815</v>
      </c>
    </row>
    <row r="11" spans="1:8" ht="12.75">
      <c r="A11" s="153" t="s">
        <v>101</v>
      </c>
      <c r="B11" s="154">
        <v>113</v>
      </c>
      <c r="C11" s="154">
        <v>113</v>
      </c>
      <c r="D11" s="154">
        <v>11</v>
      </c>
      <c r="E11" s="154">
        <v>19</v>
      </c>
      <c r="F11" s="155">
        <v>1</v>
      </c>
      <c r="G11" s="154">
        <v>25</v>
      </c>
      <c r="H11" s="156">
        <f t="shared" si="0"/>
        <v>16.8141592920354</v>
      </c>
    </row>
    <row r="12" spans="1:8" ht="12.75">
      <c r="A12" s="153" t="s">
        <v>102</v>
      </c>
      <c r="B12" s="154">
        <v>214</v>
      </c>
      <c r="C12" s="154">
        <v>214</v>
      </c>
      <c r="D12" s="154">
        <v>3</v>
      </c>
      <c r="E12" s="154">
        <v>28</v>
      </c>
      <c r="F12" s="155">
        <v>4</v>
      </c>
      <c r="G12" s="154">
        <v>30</v>
      </c>
      <c r="H12" s="156">
        <f t="shared" si="0"/>
        <v>13.08411214953271</v>
      </c>
    </row>
    <row r="13" spans="1:8" ht="12.75">
      <c r="A13" s="153" t="s">
        <v>103</v>
      </c>
      <c r="B13" s="154">
        <v>247</v>
      </c>
      <c r="C13" s="154">
        <v>247</v>
      </c>
      <c r="D13" s="154">
        <v>4</v>
      </c>
      <c r="E13" s="154">
        <v>41</v>
      </c>
      <c r="F13" s="155">
        <v>6</v>
      </c>
      <c r="G13" s="154">
        <v>46</v>
      </c>
      <c r="H13" s="156">
        <f t="shared" si="0"/>
        <v>16.59919028340081</v>
      </c>
    </row>
    <row r="14" spans="1:8" ht="12.75">
      <c r="A14" s="153" t="s">
        <v>104</v>
      </c>
      <c r="B14" s="154">
        <v>627</v>
      </c>
      <c r="C14" s="154">
        <v>627</v>
      </c>
      <c r="D14" s="154">
        <v>15</v>
      </c>
      <c r="E14" s="154">
        <v>104</v>
      </c>
      <c r="F14" s="155">
        <v>15</v>
      </c>
      <c r="G14" s="154">
        <v>93</v>
      </c>
      <c r="H14" s="156">
        <f t="shared" si="0"/>
        <v>16.586921850079744</v>
      </c>
    </row>
    <row r="15" spans="1:8" ht="12.75">
      <c r="A15" s="153" t="s">
        <v>105</v>
      </c>
      <c r="B15" s="154">
        <v>167</v>
      </c>
      <c r="C15" s="154">
        <v>167</v>
      </c>
      <c r="D15" s="154">
        <v>3</v>
      </c>
      <c r="E15" s="154">
        <v>24</v>
      </c>
      <c r="F15" s="155">
        <v>3</v>
      </c>
      <c r="G15" s="154">
        <v>34</v>
      </c>
      <c r="H15" s="156">
        <f t="shared" si="0"/>
        <v>14.37125748502994</v>
      </c>
    </row>
    <row r="16" spans="1:8" ht="12.75">
      <c r="A16" s="153" t="s">
        <v>106</v>
      </c>
      <c r="B16" s="154">
        <v>223</v>
      </c>
      <c r="C16" s="154">
        <v>223</v>
      </c>
      <c r="D16" s="154">
        <v>13</v>
      </c>
      <c r="E16" s="154">
        <v>52</v>
      </c>
      <c r="F16" s="155">
        <v>7</v>
      </c>
      <c r="G16" s="154">
        <v>43</v>
      </c>
      <c r="H16" s="156">
        <f t="shared" si="0"/>
        <v>23.318385650224215</v>
      </c>
    </row>
    <row r="17" spans="1:8" ht="12.75">
      <c r="A17" s="153" t="s">
        <v>107</v>
      </c>
      <c r="B17" s="154">
        <v>365</v>
      </c>
      <c r="C17" s="154">
        <v>365</v>
      </c>
      <c r="D17" s="154">
        <v>13</v>
      </c>
      <c r="E17" s="154">
        <v>61</v>
      </c>
      <c r="F17" s="155">
        <v>7</v>
      </c>
      <c r="G17" s="154">
        <v>57</v>
      </c>
      <c r="H17" s="156">
        <f t="shared" si="0"/>
        <v>16.71232876712329</v>
      </c>
    </row>
    <row r="18" spans="1:8" ht="12.75">
      <c r="A18" s="153" t="s">
        <v>108</v>
      </c>
      <c r="B18" s="154">
        <v>160</v>
      </c>
      <c r="C18" s="154">
        <v>160</v>
      </c>
      <c r="D18" s="154">
        <v>2</v>
      </c>
      <c r="E18" s="154">
        <v>34</v>
      </c>
      <c r="F18" s="155">
        <v>7</v>
      </c>
      <c r="G18" s="154">
        <v>26</v>
      </c>
      <c r="H18" s="156">
        <f t="shared" si="0"/>
        <v>21.25</v>
      </c>
    </row>
    <row r="19" spans="1:8" ht="12.75">
      <c r="A19" s="153" t="s">
        <v>109</v>
      </c>
      <c r="B19" s="154">
        <v>94</v>
      </c>
      <c r="C19" s="154">
        <v>94</v>
      </c>
      <c r="D19" s="154">
        <v>5</v>
      </c>
      <c r="E19" s="154">
        <v>17</v>
      </c>
      <c r="F19" s="155">
        <v>2</v>
      </c>
      <c r="G19" s="154">
        <v>33</v>
      </c>
      <c r="H19" s="156">
        <f t="shared" si="0"/>
        <v>18.085106382978722</v>
      </c>
    </row>
    <row r="20" spans="1:8" ht="12.75">
      <c r="A20" s="153" t="s">
        <v>110</v>
      </c>
      <c r="B20" s="154">
        <v>59</v>
      </c>
      <c r="C20" s="154">
        <v>59</v>
      </c>
      <c r="D20" s="154"/>
      <c r="E20" s="154">
        <v>10</v>
      </c>
      <c r="F20" s="155">
        <v>2</v>
      </c>
      <c r="G20" s="157"/>
      <c r="H20" s="156">
        <f t="shared" si="0"/>
        <v>16.949152542372882</v>
      </c>
    </row>
    <row r="21" spans="1:8" ht="12.75">
      <c r="A21" s="153" t="s">
        <v>111</v>
      </c>
      <c r="B21" s="154">
        <v>401</v>
      </c>
      <c r="C21" s="154">
        <v>401</v>
      </c>
      <c r="D21" s="154">
        <v>5</v>
      </c>
      <c r="E21" s="154">
        <v>71</v>
      </c>
      <c r="F21" s="155">
        <v>11</v>
      </c>
      <c r="G21" s="154">
        <v>35</v>
      </c>
      <c r="H21" s="156">
        <f t="shared" si="0"/>
        <v>17.705735660847882</v>
      </c>
    </row>
    <row r="22" spans="1:8" ht="12.75">
      <c r="A22" s="153" t="s">
        <v>112</v>
      </c>
      <c r="B22" s="154">
        <v>82</v>
      </c>
      <c r="C22" s="154">
        <v>82</v>
      </c>
      <c r="D22" s="154">
        <v>2</v>
      </c>
      <c r="E22" s="154">
        <v>12</v>
      </c>
      <c r="F22" s="155"/>
      <c r="G22" s="154">
        <v>20</v>
      </c>
      <c r="H22" s="156">
        <f t="shared" si="0"/>
        <v>14.634146341463415</v>
      </c>
    </row>
    <row r="23" spans="1:8" ht="12.75">
      <c r="A23" s="153" t="s">
        <v>113</v>
      </c>
      <c r="B23" s="154">
        <v>262</v>
      </c>
      <c r="C23" s="154">
        <v>262</v>
      </c>
      <c r="D23" s="154">
        <v>6</v>
      </c>
      <c r="E23" s="154">
        <v>55</v>
      </c>
      <c r="F23" s="155">
        <v>11</v>
      </c>
      <c r="G23" s="154">
        <v>38</v>
      </c>
      <c r="H23" s="156">
        <f t="shared" si="0"/>
        <v>20.99236641221374</v>
      </c>
    </row>
    <row r="24" spans="1:8" ht="12.75">
      <c r="A24" s="153" t="s">
        <v>114</v>
      </c>
      <c r="B24" s="154">
        <v>17</v>
      </c>
      <c r="C24" s="154">
        <v>17</v>
      </c>
      <c r="D24" s="154"/>
      <c r="E24" s="154">
        <v>4</v>
      </c>
      <c r="F24" s="155"/>
      <c r="G24" s="157"/>
      <c r="H24" s="156">
        <f t="shared" si="0"/>
        <v>23.529411764705884</v>
      </c>
    </row>
    <row r="25" spans="1:8" ht="12.75">
      <c r="A25" s="153" t="s">
        <v>115</v>
      </c>
      <c r="B25" s="154">
        <v>468</v>
      </c>
      <c r="C25" s="154">
        <v>468</v>
      </c>
      <c r="D25" s="154">
        <v>21</v>
      </c>
      <c r="E25" s="154">
        <v>85</v>
      </c>
      <c r="F25" s="155">
        <v>20</v>
      </c>
      <c r="G25" s="154">
        <v>84</v>
      </c>
      <c r="H25" s="156">
        <f t="shared" si="0"/>
        <v>18.162393162393162</v>
      </c>
    </row>
    <row r="26" spans="1:8" ht="12.75">
      <c r="A26" s="153" t="s">
        <v>116</v>
      </c>
      <c r="B26" s="154">
        <v>727</v>
      </c>
      <c r="C26" s="154">
        <v>727</v>
      </c>
      <c r="D26" s="154">
        <v>15</v>
      </c>
      <c r="E26" s="154">
        <v>135</v>
      </c>
      <c r="F26" s="155">
        <v>33</v>
      </c>
      <c r="G26" s="154">
        <v>89</v>
      </c>
      <c r="H26" s="156">
        <f t="shared" si="0"/>
        <v>18.56946354883081</v>
      </c>
    </row>
    <row r="27" spans="1:8" ht="12.75">
      <c r="A27" s="153" t="s">
        <v>117</v>
      </c>
      <c r="B27" s="154">
        <v>166</v>
      </c>
      <c r="C27" s="154">
        <v>166</v>
      </c>
      <c r="D27" s="154">
        <v>4</v>
      </c>
      <c r="E27" s="154">
        <v>29</v>
      </c>
      <c r="F27" s="155">
        <v>5</v>
      </c>
      <c r="G27" s="154">
        <v>38</v>
      </c>
      <c r="H27" s="156">
        <f t="shared" si="0"/>
        <v>17.46987951807229</v>
      </c>
    </row>
    <row r="28" spans="1:8" ht="12.75">
      <c r="A28" s="153" t="s">
        <v>118</v>
      </c>
      <c r="B28" s="154">
        <v>496</v>
      </c>
      <c r="C28" s="154">
        <v>496</v>
      </c>
      <c r="D28" s="154">
        <v>56</v>
      </c>
      <c r="E28" s="154">
        <v>88</v>
      </c>
      <c r="F28" s="155">
        <v>15</v>
      </c>
      <c r="G28" s="154">
        <v>170</v>
      </c>
      <c r="H28" s="156">
        <f t="shared" si="0"/>
        <v>17.741935483870968</v>
      </c>
    </row>
    <row r="29" spans="1:8" ht="12.75">
      <c r="A29" s="153" t="s">
        <v>119</v>
      </c>
      <c r="B29" s="154">
        <v>215</v>
      </c>
      <c r="C29" s="154">
        <v>215</v>
      </c>
      <c r="D29" s="154">
        <v>2</v>
      </c>
      <c r="E29" s="154">
        <v>47</v>
      </c>
      <c r="F29" s="155">
        <v>9</v>
      </c>
      <c r="G29" s="154">
        <v>25</v>
      </c>
      <c r="H29" s="156">
        <f t="shared" si="0"/>
        <v>21.86046511627907</v>
      </c>
    </row>
    <row r="30" spans="1:8" ht="12.75">
      <c r="A30" s="153" t="s">
        <v>120</v>
      </c>
      <c r="B30" s="154">
        <v>156</v>
      </c>
      <c r="C30" s="154">
        <v>156</v>
      </c>
      <c r="D30" s="154">
        <v>6</v>
      </c>
      <c r="E30" s="154">
        <v>37</v>
      </c>
      <c r="F30" s="155">
        <v>6</v>
      </c>
      <c r="G30" s="154">
        <v>24</v>
      </c>
      <c r="H30" s="156">
        <f t="shared" si="0"/>
        <v>23.71794871794872</v>
      </c>
    </row>
    <row r="31" spans="1:8" ht="12.75">
      <c r="A31" s="153" t="s">
        <v>121</v>
      </c>
      <c r="B31" s="154">
        <v>125</v>
      </c>
      <c r="C31" s="154">
        <v>125</v>
      </c>
      <c r="D31" s="154">
        <v>7</v>
      </c>
      <c r="E31" s="154">
        <v>18</v>
      </c>
      <c r="F31" s="155">
        <v>3</v>
      </c>
      <c r="G31" s="154">
        <v>33</v>
      </c>
      <c r="H31" s="156">
        <f t="shared" si="0"/>
        <v>14.4</v>
      </c>
    </row>
    <row r="32" spans="1:8" ht="12.75">
      <c r="A32" s="153" t="s">
        <v>122</v>
      </c>
      <c r="B32" s="154">
        <v>206</v>
      </c>
      <c r="C32" s="154">
        <v>206</v>
      </c>
      <c r="D32" s="154">
        <v>21</v>
      </c>
      <c r="E32" s="154">
        <v>34</v>
      </c>
      <c r="F32" s="155">
        <v>4</v>
      </c>
      <c r="G32" s="154">
        <v>45</v>
      </c>
      <c r="H32" s="156">
        <f t="shared" si="0"/>
        <v>16.50485436893204</v>
      </c>
    </row>
    <row r="33" spans="1:8" ht="12.75">
      <c r="A33" s="153" t="s">
        <v>123</v>
      </c>
      <c r="B33" s="154">
        <v>502</v>
      </c>
      <c r="C33" s="154">
        <v>502</v>
      </c>
      <c r="D33" s="154">
        <v>9</v>
      </c>
      <c r="E33" s="154">
        <v>87</v>
      </c>
      <c r="F33" s="155">
        <v>15</v>
      </c>
      <c r="G33" s="154">
        <v>62</v>
      </c>
      <c r="H33" s="156">
        <f t="shared" si="0"/>
        <v>17.330677290836654</v>
      </c>
    </row>
    <row r="34" spans="1:8" ht="12.75">
      <c r="A34" s="153" t="s">
        <v>124</v>
      </c>
      <c r="B34" s="154">
        <v>76</v>
      </c>
      <c r="C34" s="154">
        <v>76</v>
      </c>
      <c r="D34" s="154">
        <v>4</v>
      </c>
      <c r="E34" s="154">
        <v>12</v>
      </c>
      <c r="F34" s="155">
        <v>1</v>
      </c>
      <c r="G34" s="154">
        <v>30</v>
      </c>
      <c r="H34" s="156">
        <f t="shared" si="0"/>
        <v>15.789473684210526</v>
      </c>
    </row>
    <row r="35" spans="1:8" ht="12.75">
      <c r="A35" s="153" t="s">
        <v>125</v>
      </c>
      <c r="B35" s="154">
        <v>94</v>
      </c>
      <c r="C35" s="154">
        <v>94</v>
      </c>
      <c r="D35" s="154">
        <v>5</v>
      </c>
      <c r="E35" s="154">
        <v>18</v>
      </c>
      <c r="F35" s="155">
        <v>5</v>
      </c>
      <c r="G35" s="154">
        <v>17</v>
      </c>
      <c r="H35" s="156">
        <f t="shared" si="0"/>
        <v>19.148936170212767</v>
      </c>
    </row>
    <row r="36" spans="1:8" ht="12.75">
      <c r="A36" s="153" t="s">
        <v>126</v>
      </c>
      <c r="B36" s="154">
        <v>416</v>
      </c>
      <c r="C36" s="154">
        <v>416</v>
      </c>
      <c r="D36" s="154">
        <v>7</v>
      </c>
      <c r="E36" s="154">
        <v>61</v>
      </c>
      <c r="F36" s="155">
        <v>13</v>
      </c>
      <c r="G36" s="154">
        <v>79</v>
      </c>
      <c r="H36" s="156">
        <f t="shared" si="0"/>
        <v>14.663461538461538</v>
      </c>
    </row>
    <row r="37" spans="1:8" ht="12.75">
      <c r="A37" s="153" t="s">
        <v>127</v>
      </c>
      <c r="B37" s="154">
        <v>375</v>
      </c>
      <c r="C37" s="154">
        <v>375</v>
      </c>
      <c r="D37" s="154">
        <v>10</v>
      </c>
      <c r="E37" s="154">
        <v>49</v>
      </c>
      <c r="F37" s="155">
        <v>8</v>
      </c>
      <c r="G37" s="154">
        <v>62</v>
      </c>
      <c r="H37" s="156">
        <f t="shared" si="0"/>
        <v>13.066666666666666</v>
      </c>
    </row>
    <row r="38" spans="1:8" ht="12.75">
      <c r="A38" s="153" t="s">
        <v>128</v>
      </c>
      <c r="B38" s="154">
        <v>124</v>
      </c>
      <c r="C38" s="154">
        <v>124</v>
      </c>
      <c r="D38" s="154">
        <v>3</v>
      </c>
      <c r="E38" s="154">
        <v>6</v>
      </c>
      <c r="F38" s="155"/>
      <c r="G38" s="154">
        <v>8</v>
      </c>
      <c r="H38" s="156">
        <f t="shared" si="0"/>
        <v>4.838709677419355</v>
      </c>
    </row>
    <row r="39" spans="1:8" ht="12.75">
      <c r="A39" s="153" t="s">
        <v>129</v>
      </c>
      <c r="B39" s="154">
        <v>348</v>
      </c>
      <c r="C39" s="154">
        <v>348</v>
      </c>
      <c r="D39" s="154">
        <v>12</v>
      </c>
      <c r="E39" s="154">
        <v>85</v>
      </c>
      <c r="F39" s="155">
        <v>17</v>
      </c>
      <c r="G39" s="154">
        <v>63</v>
      </c>
      <c r="H39" s="156">
        <f t="shared" si="0"/>
        <v>24.42528735632184</v>
      </c>
    </row>
    <row r="40" spans="1:8" ht="12.75">
      <c r="A40" s="153" t="s">
        <v>130</v>
      </c>
      <c r="B40" s="154">
        <v>207</v>
      </c>
      <c r="C40" s="154">
        <v>207</v>
      </c>
      <c r="D40" s="154">
        <v>10</v>
      </c>
      <c r="E40" s="154">
        <v>33</v>
      </c>
      <c r="F40" s="155">
        <v>8</v>
      </c>
      <c r="G40" s="154">
        <v>33</v>
      </c>
      <c r="H40" s="156">
        <f t="shared" si="0"/>
        <v>15.942028985507246</v>
      </c>
    </row>
    <row r="41" spans="1:8" ht="12.75">
      <c r="A41" s="153" t="s">
        <v>131</v>
      </c>
      <c r="B41" s="154">
        <v>249</v>
      </c>
      <c r="C41" s="154">
        <v>249</v>
      </c>
      <c r="D41" s="154">
        <v>9</v>
      </c>
      <c r="E41" s="154">
        <v>48</v>
      </c>
      <c r="F41" s="155">
        <v>11</v>
      </c>
      <c r="G41" s="154">
        <v>38</v>
      </c>
      <c r="H41" s="156">
        <f t="shared" si="0"/>
        <v>19.27710843373494</v>
      </c>
    </row>
    <row r="42" spans="1:8" ht="12.75">
      <c r="A42" s="153" t="s">
        <v>132</v>
      </c>
      <c r="B42" s="154">
        <v>1260</v>
      </c>
      <c r="C42" s="154">
        <v>1260</v>
      </c>
      <c r="D42" s="154">
        <v>24</v>
      </c>
      <c r="E42" s="154">
        <v>239</v>
      </c>
      <c r="F42" s="155">
        <v>41</v>
      </c>
      <c r="G42" s="154">
        <v>118</v>
      </c>
      <c r="H42" s="156">
        <f t="shared" si="0"/>
        <v>18.96825396825397</v>
      </c>
    </row>
    <row r="43" spans="1:8" ht="12.75">
      <c r="A43" s="153" t="s">
        <v>133</v>
      </c>
      <c r="B43" s="154">
        <v>271</v>
      </c>
      <c r="C43" s="154">
        <v>271</v>
      </c>
      <c r="D43" s="154">
        <v>5</v>
      </c>
      <c r="E43" s="154">
        <v>57</v>
      </c>
      <c r="F43" s="155">
        <v>6</v>
      </c>
      <c r="G43" s="154">
        <v>44</v>
      </c>
      <c r="H43" s="156">
        <f t="shared" si="0"/>
        <v>21.03321033210332</v>
      </c>
    </row>
    <row r="44" spans="1:8" ht="12.75">
      <c r="A44" s="153" t="s">
        <v>134</v>
      </c>
      <c r="B44" s="154">
        <v>140</v>
      </c>
      <c r="C44" s="154">
        <v>140</v>
      </c>
      <c r="D44" s="154">
        <v>5</v>
      </c>
      <c r="E44" s="154">
        <v>31</v>
      </c>
      <c r="F44" s="155">
        <v>4</v>
      </c>
      <c r="G44" s="154">
        <v>28</v>
      </c>
      <c r="H44" s="156">
        <f t="shared" si="0"/>
        <v>22.142857142857142</v>
      </c>
    </row>
    <row r="45" spans="1:8" ht="12.75">
      <c r="A45" s="153" t="s">
        <v>135</v>
      </c>
      <c r="B45" s="154">
        <v>398</v>
      </c>
      <c r="C45" s="154">
        <v>398</v>
      </c>
      <c r="D45" s="154">
        <v>6</v>
      </c>
      <c r="E45" s="154">
        <v>66</v>
      </c>
      <c r="F45" s="155">
        <v>9</v>
      </c>
      <c r="G45" s="154">
        <v>40</v>
      </c>
      <c r="H45" s="156">
        <f t="shared" si="0"/>
        <v>16.582914572864322</v>
      </c>
    </row>
    <row r="46" spans="1:8" ht="12.75">
      <c r="A46" s="153" t="s">
        <v>136</v>
      </c>
      <c r="B46" s="154">
        <v>518</v>
      </c>
      <c r="C46" s="154">
        <v>518</v>
      </c>
      <c r="D46" s="154">
        <v>15</v>
      </c>
      <c r="E46" s="154">
        <v>116</v>
      </c>
      <c r="F46" s="155">
        <v>23</v>
      </c>
      <c r="G46" s="154">
        <v>79</v>
      </c>
      <c r="H46" s="156">
        <f t="shared" si="0"/>
        <v>22.393822393822393</v>
      </c>
    </row>
    <row r="47" spans="1:8" ht="12.75">
      <c r="A47" s="153" t="s">
        <v>137</v>
      </c>
      <c r="B47" s="154">
        <v>249</v>
      </c>
      <c r="C47" s="154">
        <v>249</v>
      </c>
      <c r="D47" s="154">
        <v>4</v>
      </c>
      <c r="E47" s="154">
        <v>47</v>
      </c>
      <c r="F47" s="155">
        <v>14</v>
      </c>
      <c r="G47" s="154">
        <v>35</v>
      </c>
      <c r="H47" s="156">
        <f t="shared" si="0"/>
        <v>18.87550200803213</v>
      </c>
    </row>
    <row r="48" spans="1:8" ht="12.75">
      <c r="A48" s="153" t="s">
        <v>138</v>
      </c>
      <c r="B48" s="154">
        <v>173</v>
      </c>
      <c r="C48" s="154">
        <v>173</v>
      </c>
      <c r="D48" s="154">
        <v>2</v>
      </c>
      <c r="E48" s="154">
        <v>30</v>
      </c>
      <c r="F48" s="155">
        <v>7</v>
      </c>
      <c r="G48" s="154">
        <v>21</v>
      </c>
      <c r="H48" s="156">
        <f t="shared" si="0"/>
        <v>17.341040462427745</v>
      </c>
    </row>
    <row r="49" spans="1:8" ht="12.75">
      <c r="A49" s="153" t="s">
        <v>139</v>
      </c>
      <c r="B49" s="154">
        <v>586</v>
      </c>
      <c r="C49" s="154">
        <v>586</v>
      </c>
      <c r="D49" s="154">
        <v>30</v>
      </c>
      <c r="E49" s="154">
        <v>90</v>
      </c>
      <c r="F49" s="155">
        <v>13</v>
      </c>
      <c r="G49" s="154">
        <v>175</v>
      </c>
      <c r="H49" s="156">
        <f t="shared" si="0"/>
        <v>15.358361774744028</v>
      </c>
    </row>
    <row r="50" spans="1:8" ht="12.75">
      <c r="A50" s="153" t="s">
        <v>140</v>
      </c>
      <c r="B50" s="154">
        <v>292</v>
      </c>
      <c r="C50" s="154">
        <v>292</v>
      </c>
      <c r="D50" s="154">
        <v>13</v>
      </c>
      <c r="E50" s="154">
        <v>46</v>
      </c>
      <c r="F50" s="155">
        <v>12</v>
      </c>
      <c r="G50" s="154">
        <v>54</v>
      </c>
      <c r="H50" s="156">
        <f t="shared" si="0"/>
        <v>15.753424657534246</v>
      </c>
    </row>
    <row r="51" spans="1:8" ht="12.75">
      <c r="A51" s="153" t="s">
        <v>141</v>
      </c>
      <c r="B51" s="154">
        <v>175</v>
      </c>
      <c r="C51" s="154">
        <v>175</v>
      </c>
      <c r="D51" s="154">
        <v>7</v>
      </c>
      <c r="E51" s="154">
        <v>28</v>
      </c>
      <c r="F51" s="155">
        <v>3</v>
      </c>
      <c r="G51" s="154">
        <v>25</v>
      </c>
      <c r="H51" s="156">
        <f t="shared" si="0"/>
        <v>16</v>
      </c>
    </row>
    <row r="52" spans="1:8" ht="12.75">
      <c r="A52" s="153" t="s">
        <v>142</v>
      </c>
      <c r="B52" s="154">
        <v>187</v>
      </c>
      <c r="C52" s="154">
        <v>187</v>
      </c>
      <c r="D52" s="154">
        <v>8</v>
      </c>
      <c r="E52" s="154">
        <v>19</v>
      </c>
      <c r="F52" s="155">
        <v>4</v>
      </c>
      <c r="G52" s="154">
        <v>20</v>
      </c>
      <c r="H52" s="156">
        <f t="shared" si="0"/>
        <v>10.16042780748663</v>
      </c>
    </row>
    <row r="53" spans="1:8" ht="12.75">
      <c r="A53" s="153" t="s">
        <v>143</v>
      </c>
      <c r="B53" s="154">
        <v>199</v>
      </c>
      <c r="C53" s="154">
        <v>199</v>
      </c>
      <c r="D53" s="154">
        <v>3</v>
      </c>
      <c r="E53" s="154">
        <v>31</v>
      </c>
      <c r="F53" s="155">
        <v>8</v>
      </c>
      <c r="G53" s="154">
        <v>17</v>
      </c>
      <c r="H53" s="156">
        <f t="shared" si="0"/>
        <v>15.577889447236181</v>
      </c>
    </row>
    <row r="54" spans="1:12" ht="12.75">
      <c r="A54" s="153" t="s">
        <v>144</v>
      </c>
      <c r="B54" s="154">
        <v>819</v>
      </c>
      <c r="C54" s="154">
        <v>819</v>
      </c>
      <c r="D54" s="154">
        <v>64</v>
      </c>
      <c r="E54" s="154">
        <v>157</v>
      </c>
      <c r="F54" s="155">
        <v>21</v>
      </c>
      <c r="G54" s="154">
        <v>319</v>
      </c>
      <c r="H54" s="156">
        <f t="shared" si="0"/>
        <v>19.16971916971917</v>
      </c>
      <c r="L54" s="166"/>
    </row>
    <row r="55" spans="1:8" ht="12.75">
      <c r="A55" s="153" t="s">
        <v>145</v>
      </c>
      <c r="B55" s="154">
        <v>728</v>
      </c>
      <c r="C55" s="154">
        <v>728</v>
      </c>
      <c r="D55" s="154">
        <v>28</v>
      </c>
      <c r="E55" s="154">
        <v>132</v>
      </c>
      <c r="F55" s="155">
        <v>25</v>
      </c>
      <c r="G55" s="154">
        <v>168</v>
      </c>
      <c r="H55" s="156">
        <f t="shared" si="0"/>
        <v>18.13186813186813</v>
      </c>
    </row>
    <row r="56" spans="1:8" ht="13.5" thickBot="1">
      <c r="A56" s="158" t="s">
        <v>146</v>
      </c>
      <c r="B56" s="159">
        <v>312</v>
      </c>
      <c r="C56" s="159">
        <v>312</v>
      </c>
      <c r="D56" s="159">
        <v>9</v>
      </c>
      <c r="E56" s="159">
        <v>58</v>
      </c>
      <c r="F56" s="160">
        <v>6</v>
      </c>
      <c r="G56" s="159">
        <v>71</v>
      </c>
      <c r="H56" s="161">
        <f t="shared" si="0"/>
        <v>18.58974358974359</v>
      </c>
    </row>
    <row r="57" spans="1:10" s="166" customFormat="1" ht="19.5" customHeight="1" thickBot="1" thickTop="1">
      <c r="A57" s="162" t="s">
        <v>36</v>
      </c>
      <c r="B57" s="163">
        <f aca="true" t="shared" si="1" ref="B57:G57">SUM(B3:B56)</f>
        <v>17619</v>
      </c>
      <c r="C57" s="163">
        <f t="shared" si="1"/>
        <v>17619</v>
      </c>
      <c r="D57" s="163">
        <f t="shared" si="1"/>
        <v>582</v>
      </c>
      <c r="E57" s="163">
        <f t="shared" si="1"/>
        <v>3117</v>
      </c>
      <c r="F57" s="164">
        <f>SUM(F3:F56)</f>
        <v>539</v>
      </c>
      <c r="G57" s="163">
        <f t="shared" si="1"/>
        <v>3027</v>
      </c>
      <c r="H57" s="165">
        <f t="shared" si="0"/>
        <v>17.69112889494296</v>
      </c>
      <c r="I57"/>
      <c r="J57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2014-05-20T11:53:36Z</cp:lastPrinted>
  <dcterms:created xsi:type="dcterms:W3CDTF">2010-08-12T12:35:51Z</dcterms:created>
  <dcterms:modified xsi:type="dcterms:W3CDTF">2014-12-02T08:02:08Z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