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7610" windowHeight="10215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  <sheet name="dettaglio prelievi" sheetId="5" r:id="rId5"/>
  </sheets>
  <definedNames/>
  <calcPr fullCalcOnLoad="1"/>
</workbook>
</file>

<file path=xl/sharedStrings.xml><?xml version="1.0" encoding="utf-8"?>
<sst xmlns="http://schemas.openxmlformats.org/spreadsheetml/2006/main" count="225" uniqueCount="183">
  <si>
    <t>IRCCS Burlo Garofolo</t>
  </si>
  <si>
    <t>Somma:</t>
  </si>
  <si>
    <t>ASS D1 Opicina</t>
  </si>
  <si>
    <t>ASS D1 Stock</t>
  </si>
  <si>
    <t>ASS D2 Vespucci</t>
  </si>
  <si>
    <t>ASS D3 Muggia</t>
  </si>
  <si>
    <t>ASS D3 Puccini</t>
  </si>
  <si>
    <t>ASS D4 S.Giovanni</t>
  </si>
  <si>
    <t>ASS D1 Duino-Aurisina</t>
  </si>
  <si>
    <t>ASS D2 Pieta'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</si>
  <si>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</si>
  <si>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</si>
  <si>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</si>
  <si>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</si>
  <si>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</si>
  <si>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</si>
  <si>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</si>
  <si>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</si>
  <si>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</si>
  <si>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ASS CSO Pietà</t>
  </si>
  <si>
    <t>BURLO SPORTELLI CUP</t>
  </si>
  <si>
    <t>Punto di prenotazione CUP WEB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</si>
  <si>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</si>
  <si>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</si>
  <si>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</si>
  <si>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</si>
  <si>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</si>
  <si>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</si>
  <si>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</si>
  <si>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</si>
  <si>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</si>
  <si>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</si>
  <si>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</si>
  <si>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</si>
  <si>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</si>
  <si>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</si>
  <si>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</si>
  <si>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</si>
  <si>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</si>
  <si>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Puccini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</si>
  <si>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</si>
  <si>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</si>
  <si>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</si>
  <si>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</si>
  <si>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</si>
  <si>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</si>
  <si>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</si>
  <si>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</si>
  <si>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</si>
  <si>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</si>
  <si>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</si>
  <si>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</si>
  <si>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</si>
  <si>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</si>
  <si>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</si>
  <si>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</si>
  <si>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Cattinara Radiologia</t>
  </si>
  <si>
    <t>Cup WEB</t>
  </si>
  <si>
    <t>Maggiore Radiologia</t>
  </si>
  <si>
    <t>Burlo Radiologia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</si>
  <si>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</si>
  <si>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</si>
  <si>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</si>
  <si>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</si>
  <si>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</si>
  <si>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</si>
  <si>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</si>
  <si>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</si>
  <si>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</si>
  <si>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AOUTS Zudecche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</si>
  <si>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</si>
  <si>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</si>
  <si>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</si>
  <si>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</si>
  <si>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</si>
  <si>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</si>
  <si>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</si>
  <si>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</si>
  <si>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AOR TS Ospedale Cattinara</t>
  </si>
  <si>
    <t>AOR TS Ospedale Maggiore</t>
  </si>
  <si>
    <t>ASS1 Centro Sociale Oncologico</t>
  </si>
  <si>
    <t>ASS1 D1 - Duino Aurisina</t>
  </si>
  <si>
    <t>ASS1 D1 - Opicina</t>
  </si>
  <si>
    <t>ASS1 D1 - Stock</t>
  </si>
  <si>
    <t>ASS1 D2 - Pietà</t>
  </si>
  <si>
    <t>ASS1 D2 - San Marco</t>
  </si>
  <si>
    <t>ASS1 D3 - Muggia</t>
  </si>
  <si>
    <t>ASS1 D3 - Puccini</t>
  </si>
  <si>
    <t>ASS1 D4 - San Giovanni</t>
  </si>
  <si>
    <t>ASS1 Dipartimento di Prevenzione</t>
  </si>
  <si>
    <t>ASS1 Farneto</t>
  </si>
  <si>
    <t>AOR TS SPORTELLI CUP Cattinara</t>
  </si>
  <si>
    <t>AOR TS Reparti</t>
  </si>
  <si>
    <t>AOR TS SPORTELLI CUP Maggiore</t>
  </si>
  <si>
    <t>ASS CCV Cardiologia</t>
  </si>
  <si>
    <t>ASS CUP Farneto</t>
  </si>
  <si>
    <t>ASS Medicina del Lavoro</t>
  </si>
  <si>
    <t>FARMACIA</t>
  </si>
  <si>
    <t>PRENOTAZIONI PAGATE</t>
  </si>
  <si>
    <t>PRENOTAZIONI</t>
  </si>
  <si>
    <t xml:space="preserve">ACQUISIZIONI  </t>
  </si>
  <si>
    <t>DISDETTE ANNULLI</t>
  </si>
  <si>
    <t>ann stesso gg pren</t>
  </si>
  <si>
    <t>INCASSI</t>
  </si>
  <si>
    <t>% DISDETTE/ANNULLI</t>
  </si>
  <si>
    <t>Farmacia Alabarda</t>
  </si>
  <si>
    <t>Farmacia Altura</t>
  </si>
  <si>
    <t>Farmacia Amazzone Trionfante</t>
  </si>
  <si>
    <t>Farmacia Angelo d'Oro</t>
  </si>
  <si>
    <t>Farmacia Annunziata</t>
  </si>
  <si>
    <t>Farmacia Aquila Imperiale</t>
  </si>
  <si>
    <t>Farmacia Aquilinia</t>
  </si>
  <si>
    <t>Farmacia Baiamonti</t>
  </si>
  <si>
    <t>Farmacia Basilica</t>
  </si>
  <si>
    <t>Farmacia Budin</t>
  </si>
  <si>
    <t>Farmacia Busolini</t>
  </si>
  <si>
    <t>Farmacia Cammello</t>
  </si>
  <si>
    <t>Farmacia Carso</t>
  </si>
  <si>
    <t>Farmacia Cedro</t>
  </si>
  <si>
    <t>Farmacia Centauro</t>
  </si>
  <si>
    <t>Farmacia Cermelj</t>
  </si>
  <si>
    <t>Farmacia Corso</t>
  </si>
  <si>
    <t>Farmacia Croce Azzurra</t>
  </si>
  <si>
    <t>Farmacia De Leitenburg</t>
  </si>
  <si>
    <t>Farmacia Due Lucci</t>
  </si>
  <si>
    <t>Farmacia Esculapio</t>
  </si>
  <si>
    <t>Farmacia Fernetti</t>
  </si>
  <si>
    <t>Farmacia Flavia</t>
  </si>
  <si>
    <t>Farmacia Fumaneri</t>
  </si>
  <si>
    <t>Farmacia Furigo</t>
  </si>
  <si>
    <t>Farmacia Galeno</t>
  </si>
  <si>
    <t>Farmacia Gemelli</t>
  </si>
  <si>
    <t>Farmacia Giglio</t>
  </si>
  <si>
    <t>Farmacia Giustizia</t>
  </si>
  <si>
    <t>Farmacia Guardiella</t>
  </si>
  <si>
    <t>Farmacia Igea</t>
  </si>
  <si>
    <t>Farmacia Lloyd</t>
  </si>
  <si>
    <t>Farmacia Logar</t>
  </si>
  <si>
    <t>Farmacia Maddalena</t>
  </si>
  <si>
    <t>Farmacia Madonna del Mare</t>
  </si>
  <si>
    <t>Farmacia Melara</t>
  </si>
  <si>
    <t>Farmacia Minerva</t>
  </si>
  <si>
    <t>Farmacia Moderna</t>
  </si>
  <si>
    <t>Farmacia Obelisco</t>
  </si>
  <si>
    <t>Farmacia Patuna</t>
  </si>
  <si>
    <t>Farmacia Penso</t>
  </si>
  <si>
    <t>Farmacia Redentore</t>
  </si>
  <si>
    <t>Farmacia Rosandra</t>
  </si>
  <si>
    <t>Farmacia Rubino Gianni</t>
  </si>
  <si>
    <t>Farmacia Rubino Umberto</t>
  </si>
  <si>
    <t>Farmacia Salute</t>
  </si>
  <si>
    <t>Farmacia Samaritano</t>
  </si>
  <si>
    <t>Farmacia S.Andrea</t>
  </si>
  <si>
    <t>Farmacia S.Giusto</t>
  </si>
  <si>
    <t>Farmacia S.Lorenzo</t>
  </si>
  <si>
    <t>Farmacia S.Luigi</t>
  </si>
  <si>
    <t>Farmacia Sponza</t>
  </si>
  <si>
    <t>Farmacia Testa d'Oro</t>
  </si>
  <si>
    <t>Farmacia Università</t>
  </si>
  <si>
    <t>TOT</t>
  </si>
  <si>
    <t>SPORTELLI CUP AOUTS</t>
  </si>
  <si>
    <t>LP AOUTS</t>
  </si>
  <si>
    <t>LP BURLO</t>
  </si>
  <si>
    <t xml:space="preserve">ASS1 CCV </t>
  </si>
  <si>
    <t>ASS1 CSO</t>
  </si>
  <si>
    <t>Dipartimento di Prevenzione</t>
  </si>
  <si>
    <t>LP ASS1e Accreditati</t>
  </si>
  <si>
    <t>LP ASS1 e Accreditati</t>
  </si>
  <si>
    <t>ASS1 Sportelli</t>
  </si>
  <si>
    <t>TOTALE ESCLUSO LABORATORIO (vedi prelievi)</t>
  </si>
  <si>
    <t>Call Center Regionale *</t>
  </si>
  <si>
    <t>Maggio 2013</t>
  </si>
  <si>
    <t>Periodo di analisi:01/05/2013 - 31/05/2013</t>
  </si>
  <si>
    <t>Dati estrapolati da "Business Objects":  20/06/2013</t>
  </si>
  <si>
    <t>MAGGIO 2013</t>
  </si>
  <si>
    <t>Intervallo di analisi: 01/05/2013 - 31/05/2013</t>
  </si>
  <si>
    <t>DIP</t>
  </si>
  <si>
    <t>DSM</t>
  </si>
  <si>
    <t>* non conteggiate prestazioni per Direzione Centrale Salute per Screening</t>
  </si>
  <si>
    <t>** i totali della AOUTS di sportelli e reparti non corrispondono alla prima tabella per la parametrizzazione dello sportello Ragionieria Nordio</t>
  </si>
  <si>
    <t>ASS1 Ambulatori Distretti</t>
  </si>
  <si>
    <t>Estrapolazione ed elaborazione effettuta da: Barbara Zilli e Francesca Valentini (prelievi)</t>
  </si>
  <si>
    <t>DETTAGLIO PRELIEVI PER STRUTTURA MAGGIO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</si>
</sst>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>
        <color indexed="22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double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 style="double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 style="medium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/>
      <right style="medium">
        <color indexed="22"/>
      </right>
      <top style="double"/>
      <bottom style="double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double"/>
      <bottom style="medium">
        <color indexed="22"/>
      </bottom>
    </border>
    <border>
      <left style="medium"/>
      <right style="double">
        <color indexed="22"/>
      </right>
      <top>
        <color indexed="63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double"/>
    </border>
    <border>
      <left style="medium"/>
      <right style="double">
        <color indexed="22"/>
      </right>
      <top style="double"/>
      <bottom style="double"/>
    </border>
    <border>
      <left style="medium"/>
      <right style="double">
        <color indexed="22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2"/>
      </left>
      <right style="double">
        <color indexed="22"/>
      </right>
      <top style="double"/>
      <bottom>
        <color indexed="63"/>
      </bottom>
    </border>
    <border>
      <left style="medium">
        <color indexed="22"/>
      </left>
      <right style="medium">
        <color indexed="22"/>
      </right>
      <top style="double"/>
      <bottom>
        <color indexed="63"/>
      </bottom>
    </border>
    <border>
      <left style="double"/>
      <right style="medium">
        <color indexed="22"/>
      </right>
      <top style="double"/>
      <bottom>
        <color indexed="63"/>
      </bottom>
    </border>
    <border>
      <left style="medium">
        <color indexed="22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3" borderId="24" xfId="0" applyNumberFormat="1" applyFont="1" applyFill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14" fillId="0" borderId="32" xfId="0" applyNumberFormat="1" applyFont="1" applyBorder="1" applyAlignment="1">
      <alignment horizontal="right"/>
    </xf>
    <xf numFmtId="3" fontId="8" fillId="3" borderId="32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7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9" xfId="0" applyFont="1" applyFill="1" applyBorder="1" applyAlignment="1">
      <alignment vertical="center" wrapText="1"/>
    </xf>
    <xf numFmtId="3" fontId="4" fillId="4" borderId="40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41" xfId="0" applyFont="1" applyFill="1" applyBorder="1" applyAlignment="1">
      <alignment horizontal="center" textRotation="90" wrapText="1"/>
    </xf>
    <xf numFmtId="0" fontId="4" fillId="4" borderId="42" xfId="0" applyFont="1" applyFill="1" applyBorder="1" applyAlignment="1">
      <alignment horizontal="center" textRotation="90" wrapText="1"/>
    </xf>
    <xf numFmtId="0" fontId="17" fillId="5" borderId="39" xfId="0" applyFont="1" applyFill="1" applyBorder="1" applyAlignment="1">
      <alignment vertical="center" wrapText="1"/>
    </xf>
    <xf numFmtId="3" fontId="4" fillId="5" borderId="40" xfId="0" applyNumberFormat="1" applyFont="1" applyFill="1" applyBorder="1" applyAlignment="1">
      <alignment horizontal="center" textRotation="90" wrapText="1"/>
    </xf>
    <xf numFmtId="3" fontId="4" fillId="5" borderId="1" xfId="0" applyNumberFormat="1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41" xfId="0" applyFont="1" applyFill="1" applyBorder="1" applyAlignment="1">
      <alignment horizontal="center" textRotation="90" wrapText="1"/>
    </xf>
    <xf numFmtId="0" fontId="4" fillId="5" borderId="42" xfId="0" applyFont="1" applyFill="1" applyBorder="1" applyAlignment="1">
      <alignment horizontal="center" textRotation="90" wrapText="1"/>
    </xf>
    <xf numFmtId="3" fontId="14" fillId="0" borderId="35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4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3" borderId="44" xfId="0" applyNumberFormat="1" applyFont="1" applyFill="1" applyBorder="1" applyAlignment="1">
      <alignment horizontal="right"/>
    </xf>
    <xf numFmtId="3" fontId="0" fillId="3" borderId="45" xfId="0" applyNumberFormat="1" applyFont="1" applyFill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" fontId="0" fillId="3" borderId="33" xfId="0" applyNumberFormat="1" applyFont="1" applyFill="1" applyBorder="1" applyAlignment="1">
      <alignment/>
    </xf>
    <xf numFmtId="3" fontId="0" fillId="0" borderId="50" xfId="0" applyNumberFormat="1" applyFont="1" applyBorder="1" applyAlignment="1">
      <alignment horizontal="right"/>
    </xf>
    <xf numFmtId="0" fontId="0" fillId="0" borderId="51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52" xfId="0" applyFont="1" applyBorder="1" applyAlignment="1">
      <alignment/>
    </xf>
    <xf numFmtId="0" fontId="14" fillId="0" borderId="20" xfId="0" applyFont="1" applyBorder="1" applyAlignment="1">
      <alignment/>
    </xf>
    <xf numFmtId="3" fontId="0" fillId="0" borderId="53" xfId="0" applyNumberFormat="1" applyFont="1" applyBorder="1" applyAlignment="1">
      <alignment horizontal="right"/>
    </xf>
    <xf numFmtId="0" fontId="0" fillId="0" borderId="54" xfId="0" applyFont="1" applyBorder="1" applyAlignment="1">
      <alignment/>
    </xf>
    <xf numFmtId="3" fontId="14" fillId="0" borderId="55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Font="1" applyBorder="1" applyAlignment="1">
      <alignment horizontal="right"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 horizontal="right"/>
    </xf>
    <xf numFmtId="3" fontId="0" fillId="3" borderId="48" xfId="0" applyNumberFormat="1" applyFont="1" applyFill="1" applyBorder="1" applyAlignment="1">
      <alignment horizontal="right"/>
    </xf>
    <xf numFmtId="3" fontId="0" fillId="3" borderId="61" xfId="0" applyNumberFormat="1" applyFont="1" applyFill="1" applyBorder="1" applyAlignment="1">
      <alignment horizontal="right"/>
    </xf>
    <xf numFmtId="3" fontId="14" fillId="0" borderId="62" xfId="0" applyNumberFormat="1" applyFont="1" applyBorder="1" applyAlignment="1">
      <alignment horizontal="right"/>
    </xf>
    <xf numFmtId="3" fontId="14" fillId="0" borderId="63" xfId="0" applyNumberFormat="1" applyFont="1" applyBorder="1" applyAlignment="1">
      <alignment horizontal="right"/>
    </xf>
    <xf numFmtId="3" fontId="14" fillId="0" borderId="36" xfId="0" applyNumberFormat="1" applyFont="1" applyBorder="1" applyAlignment="1">
      <alignment/>
    </xf>
    <xf numFmtId="3" fontId="14" fillId="0" borderId="64" xfId="0" applyNumberFormat="1" applyFont="1" applyBorder="1" applyAlignment="1">
      <alignment/>
    </xf>
    <xf numFmtId="0" fontId="8" fillId="0" borderId="51" xfId="0" applyFont="1" applyBorder="1" applyAlignment="1">
      <alignment/>
    </xf>
    <xf numFmtId="3" fontId="14" fillId="0" borderId="65" xfId="0" applyNumberFormat="1" applyFont="1" applyBorder="1" applyAlignment="1">
      <alignment/>
    </xf>
    <xf numFmtId="3" fontId="0" fillId="0" borderId="66" xfId="0" applyNumberFormat="1" applyFont="1" applyBorder="1" applyAlignment="1">
      <alignment horizontal="right"/>
    </xf>
    <xf numFmtId="3" fontId="0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14" fillId="0" borderId="69" xfId="0" applyNumberFormat="1" applyFont="1" applyBorder="1" applyAlignment="1">
      <alignment horizontal="right"/>
    </xf>
    <xf numFmtId="3" fontId="0" fillId="0" borderId="70" xfId="0" applyNumberFormat="1" applyBorder="1" applyAlignment="1">
      <alignment/>
    </xf>
    <xf numFmtId="3" fontId="0" fillId="0" borderId="71" xfId="0" applyNumberFormat="1" applyFont="1" applyBorder="1" applyAlignment="1">
      <alignment horizontal="right"/>
    </xf>
    <xf numFmtId="3" fontId="14" fillId="0" borderId="71" xfId="0" applyNumberFormat="1" applyFont="1" applyBorder="1" applyAlignment="1">
      <alignment horizontal="right"/>
    </xf>
    <xf numFmtId="3" fontId="0" fillId="0" borderId="68" xfId="0" applyNumberFormat="1" applyBorder="1" applyAlignment="1">
      <alignment/>
    </xf>
    <xf numFmtId="3" fontId="14" fillId="0" borderId="68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2" borderId="1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textRotation="90" wrapText="1"/>
    </xf>
    <xf numFmtId="0" fontId="6" fillId="2" borderId="1" xfId="0" applyFont="1" applyFill="1" applyBorder="1" applyAlignment="1">
      <alignment textRotation="90" wrapText="1"/>
    </xf>
    <xf numFmtId="0" fontId="6" fillId="2" borderId="2" xfId="0" applyFont="1" applyFill="1" applyBorder="1" applyAlignment="1">
      <alignment textRotation="90" wrapText="1"/>
    </xf>
    <xf numFmtId="0" fontId="6" fillId="2" borderId="14" xfId="0" applyFont="1" applyFill="1" applyBorder="1" applyAlignment="1">
      <alignment horizontal="center" textRotation="90" wrapText="1"/>
    </xf>
    <xf numFmtId="3" fontId="5" fillId="0" borderId="18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72" xfId="0" applyNumberForma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4" fillId="0" borderId="75" xfId="0" applyFont="1" applyFill="1" applyBorder="1" applyAlignment="1">
      <alignment/>
    </xf>
    <xf numFmtId="3" fontId="0" fillId="0" borderId="76" xfId="0" applyNumberForma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3" fontId="5" fillId="0" borderId="75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79" xfId="0" applyNumberFormat="1" applyFont="1" applyFill="1" applyBorder="1" applyAlignment="1">
      <alignment horizontal="right"/>
    </xf>
    <xf numFmtId="3" fontId="5" fillId="0" borderId="80" xfId="0" applyNumberFormat="1" applyFont="1" applyFill="1" applyBorder="1" applyAlignment="1">
      <alignment horizontal="right"/>
    </xf>
    <xf numFmtId="3" fontId="5" fillId="0" borderId="81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0" fontId="6" fillId="2" borderId="82" xfId="0" applyFont="1" applyFill="1" applyBorder="1" applyAlignment="1">
      <alignment vertical="center"/>
    </xf>
    <xf numFmtId="0" fontId="4" fillId="2" borderId="83" xfId="0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vertical="center"/>
    </xf>
    <xf numFmtId="0" fontId="4" fillId="6" borderId="83" xfId="0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5" xfId="0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6" borderId="11" xfId="0" applyNumberFormat="1" applyFont="1" applyFill="1" applyBorder="1" applyAlignment="1">
      <alignment/>
    </xf>
    <xf numFmtId="2" fontId="0" fillId="0" borderId="86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 quotePrefix="1">
      <alignment horizontal="right"/>
    </xf>
    <xf numFmtId="3" fontId="0" fillId="0" borderId="11" xfId="0" applyNumberFormat="1" applyFont="1" applyBorder="1" applyAlignment="1">
      <alignment horizontal="right"/>
    </xf>
    <xf numFmtId="0" fontId="8" fillId="0" borderId="87" xfId="0" applyFont="1" applyBorder="1" applyAlignment="1">
      <alignment/>
    </xf>
    <xf numFmtId="3" fontId="8" fillId="0" borderId="77" xfId="0" applyNumberFormat="1" applyFont="1" applyBorder="1" applyAlignment="1">
      <alignment horizontal="right"/>
    </xf>
    <xf numFmtId="3" fontId="8" fillId="0" borderId="77" xfId="0" applyNumberFormat="1" applyFont="1" applyBorder="1" applyAlignment="1">
      <alignment/>
    </xf>
    <xf numFmtId="3" fontId="8" fillId="6" borderId="77" xfId="0" applyNumberFormat="1" applyFont="1" applyFill="1" applyBorder="1" applyAlignment="1">
      <alignment/>
    </xf>
    <xf numFmtId="2" fontId="8" fillId="0" borderId="8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4" fillId="4" borderId="2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13" fillId="7" borderId="89" xfId="0" applyFont="1" applyFill="1" applyBorder="1" applyAlignment="1">
      <alignment horizontal="center" vertical="center"/>
    </xf>
    <xf numFmtId="0" fontId="13" fillId="7" borderId="90" xfId="0" applyFont="1" applyFill="1" applyBorder="1" applyAlignment="1">
      <alignment horizontal="center" vertical="center"/>
    </xf>
    <xf numFmtId="0" fontId="13" fillId="7" borderId="91" xfId="0" applyFont="1" applyFill="1" applyBorder="1" applyAlignment="1">
      <alignment horizontal="center" vertical="center" wrapText="1"/>
    </xf>
    <xf numFmtId="0" fontId="8" fillId="8" borderId="92" xfId="0" applyFont="1" applyFill="1" applyBorder="1" applyAlignment="1">
      <alignment horizontal="center" vertical="center"/>
    </xf>
    <xf numFmtId="0" fontId="8" fillId="8" borderId="93" xfId="0" applyFont="1" applyFill="1" applyBorder="1" applyAlignment="1">
      <alignment horizontal="center" vertical="center"/>
    </xf>
    <xf numFmtId="0" fontId="8" fillId="7" borderId="94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/>
    </xf>
    <xf numFmtId="3" fontId="0" fillId="0" borderId="95" xfId="0" applyNumberFormat="1" applyFont="1" applyBorder="1" applyAlignment="1">
      <alignment horizontal="right"/>
    </xf>
    <xf numFmtId="3" fontId="0" fillId="3" borderId="96" xfId="0" applyNumberFormat="1" applyFont="1" applyFill="1" applyBorder="1" applyAlignment="1">
      <alignment/>
    </xf>
    <xf numFmtId="3" fontId="0" fillId="0" borderId="97" xfId="0" applyNumberFormat="1" applyFont="1" applyBorder="1" applyAlignment="1">
      <alignment horizontal="right"/>
    </xf>
    <xf numFmtId="3" fontId="0" fillId="3" borderId="65" xfId="0" applyNumberFormat="1" applyFont="1" applyFill="1" applyBorder="1" applyAlignment="1">
      <alignment/>
    </xf>
    <xf numFmtId="0" fontId="15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98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8" fillId="7" borderId="94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3" borderId="93" xfId="0" applyFont="1" applyFill="1" applyBorder="1" applyAlignment="1">
      <alignment horizontal="center" vertical="center"/>
    </xf>
    <xf numFmtId="0" fontId="8" fillId="3" borderId="100" xfId="0" applyFont="1" applyFill="1" applyBorder="1" applyAlignment="1">
      <alignment horizontal="center" vertical="center"/>
    </xf>
    <xf numFmtId="0" fontId="8" fillId="3" borderId="101" xfId="0" applyFont="1" applyFill="1" applyBorder="1" applyAlignment="1">
      <alignment horizontal="center" vertical="center"/>
    </xf>
    <xf numFmtId="0" fontId="8" fillId="3" borderId="102" xfId="0" applyFont="1" applyFill="1" applyBorder="1" applyAlignment="1">
      <alignment horizontal="center" vertical="center"/>
    </xf>
    <xf numFmtId="0" fontId="13" fillId="7" borderId="91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7" borderId="90" xfId="0" applyFont="1" applyFill="1" applyBorder="1" applyAlignment="1">
      <alignment horizontal="center" vertical="center"/>
    </xf>
    <xf numFmtId="0" fontId="13" fillId="7" borderId="103" xfId="0" applyFont="1" applyFill="1" applyBorder="1" applyAlignment="1">
      <alignment horizontal="center" vertical="center"/>
    </xf>
    <xf numFmtId="0" fontId="8" fillId="8" borderId="92" xfId="0" applyFont="1" applyFill="1" applyBorder="1" applyAlignment="1">
      <alignment horizontal="center" vertical="center"/>
    </xf>
    <xf numFmtId="0" fontId="8" fillId="8" borderId="99" xfId="0" applyFont="1" applyFill="1" applyBorder="1" applyAlignment="1">
      <alignment horizontal="center" vertical="center"/>
    </xf>
    <xf numFmtId="0" fontId="8" fillId="8" borderId="93" xfId="0" applyFont="1" applyFill="1" applyBorder="1" applyAlignment="1">
      <alignment horizontal="center" vertical="center"/>
    </xf>
    <xf numFmtId="0" fontId="8" fillId="8" borderId="100" xfId="0" applyFont="1" applyFill="1" applyBorder="1" applyAlignment="1">
      <alignment horizontal="center" vertical="center"/>
    </xf>
    <xf numFmtId="0" fontId="8" fillId="8" borderId="101" xfId="0" applyFont="1" applyFill="1" applyBorder="1" applyAlignment="1">
      <alignment horizontal="center" vertical="center"/>
    </xf>
    <xf numFmtId="0" fontId="8" fillId="8" borderId="102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8" fillId="9" borderId="94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13" fillId="9" borderId="91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3" fillId="9" borderId="90" xfId="0" applyFont="1" applyFill="1" applyBorder="1" applyAlignment="1">
      <alignment horizontal="center" vertical="center"/>
    </xf>
    <xf numFmtId="0" fontId="13" fillId="9" borderId="103" xfId="0" applyFont="1" applyFill="1" applyBorder="1" applyAlignment="1">
      <alignment horizontal="center" vertical="center"/>
    </xf>
    <xf numFmtId="0" fontId="8" fillId="3" borderId="104" xfId="0" applyFont="1" applyFill="1" applyBorder="1" applyAlignment="1">
      <alignment horizontal="center" vertical="center"/>
    </xf>
    <xf numFmtId="0" fontId="8" fillId="3" borderId="105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1">
      <selection activeCell="A23" sqref="A23:Q23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7" s="5" customFormat="1" ht="18">
      <c r="A2" s="202" t="s">
        <v>12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7" s="5" customFormat="1" ht="18">
      <c r="A3" s="202" t="s">
        <v>13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1:17" s="5" customFormat="1" ht="18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spans="1:17" s="5" customFormat="1" ht="18.75">
      <c r="A5" s="204" t="s">
        <v>14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</row>
    <row r="6" spans="1:17" s="5" customFormat="1" ht="18.75" thickBot="1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</row>
    <row r="7" spans="1:17" s="5" customFormat="1" ht="18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8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20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1"/>
    </row>
    <row r="10" spans="1:17" s="5" customFormat="1" ht="45">
      <c r="A10" s="201" t="s">
        <v>15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3"/>
    </row>
    <row r="11" spans="1:17" s="5" customFormat="1" ht="45">
      <c r="A11" s="201" t="s">
        <v>16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3"/>
    </row>
    <row r="12" spans="1:17" s="5" customFormat="1" ht="45">
      <c r="A12" s="201" t="s">
        <v>17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</row>
    <row r="13" spans="1:17" s="5" customFormat="1" ht="30">
      <c r="A13" s="214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6"/>
    </row>
    <row r="14" spans="1:17" s="5" customFormat="1" ht="45">
      <c r="A14" s="217" t="s">
        <v>171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9"/>
    </row>
    <row r="15" spans="1:17" s="5" customFormat="1" ht="18">
      <c r="A15" s="209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1"/>
    </row>
    <row r="16" spans="1:17" s="5" customFormat="1" ht="18">
      <c r="A16" s="220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2"/>
    </row>
    <row r="17" spans="1:17" s="5" customFormat="1" ht="18">
      <c r="A17" s="220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2"/>
    </row>
    <row r="18" spans="1:17" s="5" customFormat="1" ht="20.25">
      <c r="A18" s="223" t="s">
        <v>18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5"/>
    </row>
    <row r="19" spans="1:17" s="5" customFormat="1" ht="2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s="5" customFormat="1" ht="20.25">
      <c r="A20" s="231" t="s">
        <v>172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3"/>
    </row>
    <row r="21" spans="1:17" s="5" customFormat="1" ht="20.25">
      <c r="A21" s="223" t="s">
        <v>173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5"/>
    </row>
    <row r="22" spans="1:17" s="5" customFormat="1" ht="20.25">
      <c r="A22" s="223" t="s">
        <v>181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5"/>
    </row>
    <row r="23" spans="1:17" s="5" customFormat="1" ht="20.25">
      <c r="A23" s="223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5"/>
    </row>
    <row r="24" spans="1:17" s="5" customFormat="1" ht="20.25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8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229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23:Q23"/>
    <mergeCell ref="A24:Q24"/>
    <mergeCell ref="A26:Q26"/>
    <mergeCell ref="A18:Q18"/>
    <mergeCell ref="A20:Q20"/>
    <mergeCell ref="A21:Q21"/>
    <mergeCell ref="A22:Q22"/>
    <mergeCell ref="A14:Q14"/>
    <mergeCell ref="A15:Q15"/>
    <mergeCell ref="A16:Q16"/>
    <mergeCell ref="A17:Q17"/>
    <mergeCell ref="A10:Q10"/>
    <mergeCell ref="A11:Q11"/>
    <mergeCell ref="A12:Q12"/>
    <mergeCell ref="A13:Q13"/>
    <mergeCell ref="A5:Q5"/>
    <mergeCell ref="A6:Q6"/>
    <mergeCell ref="A7:Q7"/>
    <mergeCell ref="A9:Q9"/>
    <mergeCell ref="A1:Q1"/>
    <mergeCell ref="A2:Q2"/>
    <mergeCell ref="A3:Q3"/>
    <mergeCell ref="A4:Q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63" sqref="A63"/>
    </sheetView>
  </sheetViews>
  <sheetFormatPr defaultColWidth="9.140625" defaultRowHeight="12.75"/>
  <cols>
    <col min="1" max="1" width="23.57421875" style="0" customWidth="1"/>
    <col min="2" max="2" width="14.421875" style="0" customWidth="1"/>
    <col min="3" max="3" width="16.140625" style="0" customWidth="1"/>
    <col min="4" max="4" width="17.421875" style="0" customWidth="1"/>
    <col min="5" max="5" width="9.57421875" style="0" customWidth="1"/>
    <col min="6" max="6" width="13.28125" style="0" customWidth="1"/>
    <col min="7" max="7" width="9.8515625" style="0" customWidth="1"/>
  </cols>
  <sheetData>
    <row r="1" ht="12.75">
      <c r="A1" s="73" t="s">
        <v>174</v>
      </c>
    </row>
    <row r="3" ht="13.5" thickBot="1"/>
    <row r="4" spans="1:7" ht="27.75" customHeight="1" thickBot="1" thickTop="1">
      <c r="A4" s="192" t="s">
        <v>30</v>
      </c>
      <c r="B4" s="191" t="s">
        <v>31</v>
      </c>
      <c r="C4" s="190" t="s">
        <v>76</v>
      </c>
      <c r="D4" s="193" t="s">
        <v>77</v>
      </c>
      <c r="E4" s="196" t="s">
        <v>34</v>
      </c>
      <c r="F4" s="194" t="s">
        <v>32</v>
      </c>
      <c r="G4" s="195" t="s">
        <v>33</v>
      </c>
    </row>
    <row r="5" spans="1:7" ht="14.25" thickBot="1" thickTop="1">
      <c r="A5" s="102" t="s">
        <v>35</v>
      </c>
      <c r="B5" s="99">
        <v>18147</v>
      </c>
      <c r="C5" s="120"/>
      <c r="D5" s="46"/>
      <c r="E5" s="97">
        <v>3115</v>
      </c>
      <c r="F5" s="88">
        <v>1139</v>
      </c>
      <c r="G5" s="49">
        <v>4063</v>
      </c>
    </row>
    <row r="6" spans="1:7" ht="13.5" thickBot="1">
      <c r="A6" s="100" t="s">
        <v>38</v>
      </c>
      <c r="B6" s="45">
        <v>2605</v>
      </c>
      <c r="C6" s="121">
        <v>4768</v>
      </c>
      <c r="D6" s="39">
        <v>3859</v>
      </c>
      <c r="E6" s="57">
        <v>915</v>
      </c>
      <c r="F6" s="89">
        <v>3530</v>
      </c>
      <c r="G6" s="41">
        <v>6975</v>
      </c>
    </row>
    <row r="7" spans="1:7" ht="13.5" thickBot="1">
      <c r="A7" s="100" t="s">
        <v>36</v>
      </c>
      <c r="B7" s="45">
        <v>2283</v>
      </c>
      <c r="C7" s="121">
        <v>1069</v>
      </c>
      <c r="D7" s="39">
        <v>882</v>
      </c>
      <c r="E7" s="57">
        <v>663</v>
      </c>
      <c r="F7" s="89">
        <v>1956</v>
      </c>
      <c r="G7" s="41">
        <v>3539</v>
      </c>
    </row>
    <row r="8" spans="1:7" ht="13.5" thickBot="1">
      <c r="A8" s="100" t="s">
        <v>37</v>
      </c>
      <c r="B8" s="45">
        <v>1963</v>
      </c>
      <c r="C8" s="121">
        <v>3112</v>
      </c>
      <c r="D8" s="39">
        <v>1730</v>
      </c>
      <c r="E8" s="57">
        <v>490</v>
      </c>
      <c r="F8" s="89">
        <v>1069</v>
      </c>
      <c r="G8" s="41">
        <v>5912</v>
      </c>
    </row>
    <row r="9" spans="1:7" ht="13.5" thickBot="1">
      <c r="A9" s="100" t="s">
        <v>67</v>
      </c>
      <c r="B9" s="45">
        <v>1158</v>
      </c>
      <c r="C9" s="121">
        <v>214</v>
      </c>
      <c r="D9" s="39">
        <v>8</v>
      </c>
      <c r="E9" s="57">
        <v>238</v>
      </c>
      <c r="F9" s="89">
        <v>866</v>
      </c>
      <c r="G9" s="41">
        <v>429</v>
      </c>
    </row>
    <row r="10" spans="1:7" ht="13.5" thickBot="1">
      <c r="A10" s="100" t="s">
        <v>40</v>
      </c>
      <c r="B10" s="45">
        <v>1116</v>
      </c>
      <c r="C10" s="121">
        <v>1179</v>
      </c>
      <c r="D10" s="39">
        <v>1085</v>
      </c>
      <c r="E10" s="57">
        <v>292</v>
      </c>
      <c r="F10" s="89">
        <v>96</v>
      </c>
      <c r="G10" s="41">
        <v>802</v>
      </c>
    </row>
    <row r="11" spans="1:11" ht="13.5" thickBot="1">
      <c r="A11" s="100" t="s">
        <v>69</v>
      </c>
      <c r="B11" s="45">
        <v>189</v>
      </c>
      <c r="C11" s="121"/>
      <c r="D11" s="39"/>
      <c r="E11" s="98">
        <v>45</v>
      </c>
      <c r="F11" s="89">
        <v>21</v>
      </c>
      <c r="G11" s="41">
        <v>179</v>
      </c>
      <c r="K11" s="40"/>
    </row>
    <row r="12" spans="1:7" ht="13.5" thickBot="1">
      <c r="A12" s="100" t="s">
        <v>45</v>
      </c>
      <c r="B12" s="45">
        <v>100</v>
      </c>
      <c r="C12" s="121">
        <v>439</v>
      </c>
      <c r="D12" s="39">
        <v>385</v>
      </c>
      <c r="E12" s="57">
        <v>34</v>
      </c>
      <c r="F12" s="89">
        <v>25</v>
      </c>
      <c r="G12" s="41">
        <v>206</v>
      </c>
    </row>
    <row r="13" spans="1:7" ht="13.5" thickBot="1">
      <c r="A13" s="100" t="s">
        <v>46</v>
      </c>
      <c r="B13" s="45">
        <v>65</v>
      </c>
      <c r="C13" s="121">
        <v>2</v>
      </c>
      <c r="D13" s="39">
        <v>2</v>
      </c>
      <c r="E13" s="57">
        <v>10</v>
      </c>
      <c r="F13" s="89">
        <v>5</v>
      </c>
      <c r="G13" s="41">
        <v>29</v>
      </c>
    </row>
    <row r="14" spans="1:7" ht="13.5" thickBot="1">
      <c r="A14" s="100" t="s">
        <v>39</v>
      </c>
      <c r="B14" s="45">
        <v>17</v>
      </c>
      <c r="C14" s="121">
        <v>2042</v>
      </c>
      <c r="D14" s="39">
        <v>1817</v>
      </c>
      <c r="E14" s="57">
        <v>75</v>
      </c>
      <c r="F14" s="89">
        <v>254</v>
      </c>
      <c r="G14" s="41">
        <v>733</v>
      </c>
    </row>
    <row r="15" spans="1:7" ht="13.5" thickBot="1">
      <c r="A15" s="100" t="s">
        <v>42</v>
      </c>
      <c r="B15" s="45">
        <v>2</v>
      </c>
      <c r="C15" s="121">
        <v>1467</v>
      </c>
      <c r="D15" s="39">
        <v>1316</v>
      </c>
      <c r="E15" s="57">
        <v>52</v>
      </c>
      <c r="F15" s="89">
        <v>2</v>
      </c>
      <c r="G15" s="41">
        <v>691</v>
      </c>
    </row>
    <row r="16" spans="1:7" ht="13.5" thickBot="1">
      <c r="A16" s="100" t="s">
        <v>44</v>
      </c>
      <c r="B16" s="45"/>
      <c r="C16" s="121">
        <v>1205</v>
      </c>
      <c r="D16" s="39">
        <v>1089</v>
      </c>
      <c r="E16" s="57">
        <v>38</v>
      </c>
      <c r="F16" s="89">
        <v>38</v>
      </c>
      <c r="G16" s="41">
        <v>417</v>
      </c>
    </row>
    <row r="17" spans="1:7" ht="13.5" thickBot="1">
      <c r="A17" s="64" t="s">
        <v>41</v>
      </c>
      <c r="B17" s="104"/>
      <c r="C17" s="122">
        <v>1013</v>
      </c>
      <c r="D17" s="67">
        <v>908</v>
      </c>
      <c r="E17" s="62">
        <v>133</v>
      </c>
      <c r="F17" s="90">
        <v>134</v>
      </c>
      <c r="G17" s="63">
        <v>290</v>
      </c>
    </row>
    <row r="18" spans="1:7" ht="15.75" thickBot="1">
      <c r="A18" s="103" t="s">
        <v>47</v>
      </c>
      <c r="B18" s="106">
        <f aca="true" t="shared" si="0" ref="B18:G18">SUM(B5:B17)</f>
        <v>27645</v>
      </c>
      <c r="C18" s="123">
        <f t="shared" si="0"/>
        <v>16510</v>
      </c>
      <c r="D18" s="114">
        <f t="shared" si="0"/>
        <v>13081</v>
      </c>
      <c r="E18" s="115">
        <f t="shared" si="0"/>
        <v>6100</v>
      </c>
      <c r="F18" s="114">
        <f t="shared" si="0"/>
        <v>9135</v>
      </c>
      <c r="G18" s="51">
        <f t="shared" si="0"/>
        <v>24265</v>
      </c>
    </row>
    <row r="19" spans="1:7" ht="15.75" customHeight="1" thickTop="1">
      <c r="A19" s="58"/>
      <c r="B19" s="59"/>
      <c r="C19" s="59"/>
      <c r="D19" s="60"/>
      <c r="E19" s="61"/>
      <c r="F19" s="61"/>
      <c r="G19" s="59"/>
    </row>
    <row r="20" ht="13.5" thickBot="1">
      <c r="E20" s="65"/>
    </row>
    <row r="21" spans="1:7" ht="12" customHeight="1" thickTop="1">
      <c r="A21" s="242" t="s">
        <v>66</v>
      </c>
      <c r="B21" s="244" t="s">
        <v>31</v>
      </c>
      <c r="C21" s="244" t="s">
        <v>76</v>
      </c>
      <c r="D21" s="246" t="s">
        <v>77</v>
      </c>
      <c r="E21" s="250" t="s">
        <v>34</v>
      </c>
      <c r="F21" s="248" t="s">
        <v>32</v>
      </c>
      <c r="G21" s="234" t="s">
        <v>63</v>
      </c>
    </row>
    <row r="22" spans="1:7" ht="12" customHeight="1" thickBot="1">
      <c r="A22" s="243"/>
      <c r="B22" s="245"/>
      <c r="C22" s="252"/>
      <c r="D22" s="247"/>
      <c r="E22" s="251"/>
      <c r="F22" s="249"/>
      <c r="G22" s="235"/>
    </row>
    <row r="23" spans="1:7" ht="14.25" thickBot="1" thickTop="1">
      <c r="A23" s="105" t="s">
        <v>170</v>
      </c>
      <c r="B23" s="108">
        <v>11558</v>
      </c>
      <c r="C23" s="124"/>
      <c r="D23" s="109"/>
      <c r="E23" s="107">
        <v>3130</v>
      </c>
      <c r="F23" s="72"/>
      <c r="G23" s="50"/>
    </row>
    <row r="24" ht="14.25" thickBot="1" thickTop="1">
      <c r="E24" s="65"/>
    </row>
    <row r="25" spans="1:7" ht="12" customHeight="1" thickTop="1">
      <c r="A25" s="255" t="s">
        <v>48</v>
      </c>
      <c r="B25" s="257" t="s">
        <v>31</v>
      </c>
      <c r="C25" s="257" t="s">
        <v>76</v>
      </c>
      <c r="D25" s="236" t="s">
        <v>77</v>
      </c>
      <c r="E25" s="240" t="s">
        <v>34</v>
      </c>
      <c r="F25" s="238" t="s">
        <v>32</v>
      </c>
      <c r="G25" s="253" t="s">
        <v>63</v>
      </c>
    </row>
    <row r="26" spans="1:7" ht="12" customHeight="1" thickBot="1">
      <c r="A26" s="256"/>
      <c r="B26" s="258"/>
      <c r="C26" s="252"/>
      <c r="D26" s="237"/>
      <c r="E26" s="241"/>
      <c r="F26" s="239"/>
      <c r="G26" s="254"/>
    </row>
    <row r="27" spans="1:11" ht="14.25" thickBot="1" thickTop="1">
      <c r="A27" s="100" t="s">
        <v>23</v>
      </c>
      <c r="B27" s="99">
        <v>148</v>
      </c>
      <c r="C27" s="120"/>
      <c r="D27" s="39"/>
      <c r="E27" s="97">
        <v>58</v>
      </c>
      <c r="F27" s="91">
        <v>6</v>
      </c>
      <c r="G27" s="41"/>
      <c r="K27" s="40"/>
    </row>
    <row r="28" spans="1:7" ht="13.5" thickBot="1">
      <c r="A28" s="100" t="s">
        <v>49</v>
      </c>
      <c r="B28" s="45">
        <v>42</v>
      </c>
      <c r="C28" s="121">
        <v>1</v>
      </c>
      <c r="D28" s="39"/>
      <c r="E28" s="57">
        <v>36</v>
      </c>
      <c r="F28" s="92"/>
      <c r="G28" s="41"/>
    </row>
    <row r="29" spans="1:7" ht="13.5" thickBot="1">
      <c r="A29" s="36" t="s">
        <v>24</v>
      </c>
      <c r="B29" s="111">
        <v>290</v>
      </c>
      <c r="C29" s="125">
        <v>90</v>
      </c>
      <c r="D29" s="42">
        <v>32</v>
      </c>
      <c r="E29" s="110">
        <v>373</v>
      </c>
      <c r="F29" s="93">
        <v>273</v>
      </c>
      <c r="G29" s="43">
        <v>40</v>
      </c>
    </row>
    <row r="30" ht="14.25" thickBot="1" thickTop="1">
      <c r="E30" s="65"/>
    </row>
    <row r="31" spans="1:7" ht="12" customHeight="1" thickTop="1">
      <c r="A31" s="242" t="s">
        <v>50</v>
      </c>
      <c r="B31" s="244" t="s">
        <v>31</v>
      </c>
      <c r="C31" s="244" t="s">
        <v>76</v>
      </c>
      <c r="D31" s="246" t="s">
        <v>77</v>
      </c>
      <c r="E31" s="250" t="s">
        <v>34</v>
      </c>
      <c r="F31" s="248" t="s">
        <v>32</v>
      </c>
      <c r="G31" s="234" t="s">
        <v>33</v>
      </c>
    </row>
    <row r="32" spans="1:7" ht="12" customHeight="1" thickBot="1">
      <c r="A32" s="243"/>
      <c r="B32" s="245"/>
      <c r="C32" s="252"/>
      <c r="D32" s="247"/>
      <c r="E32" s="251"/>
      <c r="F32" s="249"/>
      <c r="G32" s="235"/>
    </row>
    <row r="33" spans="1:11" ht="14.25" thickBot="1" thickTop="1">
      <c r="A33" s="100" t="s">
        <v>51</v>
      </c>
      <c r="B33" s="99"/>
      <c r="C33" s="120"/>
      <c r="D33" s="112"/>
      <c r="E33" s="97"/>
      <c r="F33" s="94"/>
      <c r="G33" s="44">
        <v>136</v>
      </c>
      <c r="K33" s="40"/>
    </row>
    <row r="34" spans="1:7" ht="13.5" thickBot="1">
      <c r="A34" s="100" t="s">
        <v>64</v>
      </c>
      <c r="B34" s="45"/>
      <c r="C34" s="121"/>
      <c r="D34" s="113"/>
      <c r="E34" s="57"/>
      <c r="F34" s="95"/>
      <c r="G34" s="44"/>
    </row>
    <row r="35" spans="1:7" ht="13.5" thickBot="1">
      <c r="A35" s="100" t="s">
        <v>65</v>
      </c>
      <c r="B35" s="45"/>
      <c r="C35" s="121"/>
      <c r="D35" s="113"/>
      <c r="E35" s="57"/>
      <c r="F35" s="95"/>
      <c r="G35" s="44"/>
    </row>
    <row r="36" spans="1:7" ht="15.75" thickBot="1">
      <c r="A36" s="101" t="s">
        <v>47</v>
      </c>
      <c r="B36" s="106">
        <f>SUM(B32:B35)</f>
        <v>0</v>
      </c>
      <c r="C36" s="126"/>
      <c r="D36" s="114">
        <f>SUM(D30:D35)</f>
        <v>0</v>
      </c>
      <c r="E36" s="115">
        <f>SUM(E30:E35)</f>
        <v>0</v>
      </c>
      <c r="F36" s="114">
        <f>SUM(F32:F35)</f>
        <v>0</v>
      </c>
      <c r="G36" s="52">
        <f>SUM(G33:G35)</f>
        <v>136</v>
      </c>
    </row>
    <row r="37" spans="1:7" ht="15.75" thickTop="1">
      <c r="A37" s="68"/>
      <c r="B37" s="59"/>
      <c r="C37" s="59"/>
      <c r="D37" s="69"/>
      <c r="E37" s="70"/>
      <c r="F37" s="69"/>
      <c r="G37" s="71"/>
    </row>
    <row r="38" ht="13.5" thickBot="1">
      <c r="E38" s="65"/>
    </row>
    <row r="39" spans="1:7" ht="12" customHeight="1" thickTop="1">
      <c r="A39" s="255" t="s">
        <v>52</v>
      </c>
      <c r="B39" s="257" t="s">
        <v>31</v>
      </c>
      <c r="C39" s="257" t="s">
        <v>76</v>
      </c>
      <c r="D39" s="236" t="s">
        <v>77</v>
      </c>
      <c r="E39" s="240" t="s">
        <v>34</v>
      </c>
      <c r="F39" s="259" t="s">
        <v>32</v>
      </c>
      <c r="G39" s="253" t="s">
        <v>33</v>
      </c>
    </row>
    <row r="40" spans="1:11" ht="12" customHeight="1" thickBot="1">
      <c r="A40" s="256"/>
      <c r="B40" s="258"/>
      <c r="C40" s="258"/>
      <c r="D40" s="237"/>
      <c r="E40" s="241"/>
      <c r="F40" s="260"/>
      <c r="G40" s="254"/>
      <c r="K40" s="40"/>
    </row>
    <row r="41" spans="1:7" ht="14.25" thickBot="1" thickTop="1">
      <c r="A41" s="35" t="s">
        <v>56</v>
      </c>
      <c r="B41" s="45">
        <v>1797</v>
      </c>
      <c r="C41" s="121"/>
      <c r="D41" s="39"/>
      <c r="E41" s="98">
        <v>229</v>
      </c>
      <c r="F41" s="92"/>
      <c r="G41" s="41"/>
    </row>
    <row r="42" spans="1:7" ht="13.5" thickBot="1">
      <c r="A42" s="35" t="s">
        <v>55</v>
      </c>
      <c r="B42" s="45">
        <v>5294</v>
      </c>
      <c r="C42" s="121">
        <v>404</v>
      </c>
      <c r="D42" s="39">
        <v>194</v>
      </c>
      <c r="E42" s="98">
        <v>559</v>
      </c>
      <c r="F42" s="92">
        <v>544</v>
      </c>
      <c r="G42" s="41"/>
    </row>
    <row r="43" spans="1:7" ht="13.5" thickBot="1">
      <c r="A43" s="35" t="s">
        <v>58</v>
      </c>
      <c r="B43" s="87">
        <v>1046</v>
      </c>
      <c r="C43" s="127"/>
      <c r="D43" s="67"/>
      <c r="E43" s="98">
        <v>134</v>
      </c>
      <c r="F43" s="92"/>
      <c r="G43" s="41"/>
    </row>
    <row r="44" spans="1:7" ht="13.5" thickBot="1">
      <c r="A44" s="35" t="s">
        <v>53</v>
      </c>
      <c r="B44" s="45">
        <v>6398</v>
      </c>
      <c r="C44" s="197">
        <v>1286</v>
      </c>
      <c r="D44" s="39">
        <v>2</v>
      </c>
      <c r="E44" s="198">
        <v>788</v>
      </c>
      <c r="F44" s="199">
        <v>6257</v>
      </c>
      <c r="G44" s="41"/>
    </row>
    <row r="45" spans="1:7" ht="13.5" thickBot="1">
      <c r="A45" s="35" t="s">
        <v>59</v>
      </c>
      <c r="B45" s="45">
        <v>293</v>
      </c>
      <c r="C45" s="122"/>
      <c r="D45" s="39"/>
      <c r="E45" s="200">
        <v>43</v>
      </c>
      <c r="F45" s="67">
        <v>1</v>
      </c>
      <c r="G45" s="41"/>
    </row>
    <row r="46" spans="1:7" ht="13.5" thickBot="1">
      <c r="A46" s="35" t="s">
        <v>54</v>
      </c>
      <c r="B46" s="45">
        <v>3974</v>
      </c>
      <c r="C46" s="121">
        <v>68</v>
      </c>
      <c r="D46" s="39"/>
      <c r="E46" s="98">
        <v>620</v>
      </c>
      <c r="F46" s="92">
        <v>540</v>
      </c>
      <c r="G46" s="41"/>
    </row>
    <row r="47" spans="1:7" ht="13.5" thickBot="1">
      <c r="A47" s="35" t="s">
        <v>57</v>
      </c>
      <c r="B47" s="45"/>
      <c r="C47" s="121">
        <v>752</v>
      </c>
      <c r="D47" s="39"/>
      <c r="E47" s="98">
        <v>4</v>
      </c>
      <c r="F47" s="92"/>
      <c r="G47" s="41"/>
    </row>
    <row r="48" spans="1:10" ht="13.5" thickBot="1">
      <c r="A48" s="35" t="s">
        <v>68</v>
      </c>
      <c r="B48" s="45">
        <v>890</v>
      </c>
      <c r="C48" s="121"/>
      <c r="D48" s="39"/>
      <c r="E48" s="98">
        <v>205</v>
      </c>
      <c r="F48" s="92">
        <v>826</v>
      </c>
      <c r="G48" s="41">
        <v>170</v>
      </c>
      <c r="J48" s="40"/>
    </row>
    <row r="49" spans="1:7" ht="13.5" thickBot="1">
      <c r="A49" s="100" t="s">
        <v>43</v>
      </c>
      <c r="B49" s="45">
        <v>252</v>
      </c>
      <c r="C49" s="121">
        <v>312</v>
      </c>
      <c r="D49" s="39">
        <v>300</v>
      </c>
      <c r="E49" s="57">
        <v>47</v>
      </c>
      <c r="F49" s="89">
        <v>1133</v>
      </c>
      <c r="G49" s="41">
        <v>100</v>
      </c>
    </row>
    <row r="50" spans="1:7" ht="13.5" thickBot="1">
      <c r="A50" s="35" t="s">
        <v>72</v>
      </c>
      <c r="B50" s="45"/>
      <c r="C50" s="121"/>
      <c r="D50" s="39"/>
      <c r="E50" s="98"/>
      <c r="F50" s="92">
        <v>140</v>
      </c>
      <c r="G50" s="41"/>
    </row>
    <row r="51" spans="1:7" ht="13.5" thickBot="1">
      <c r="A51" s="35" t="s">
        <v>73</v>
      </c>
      <c r="B51" s="45"/>
      <c r="C51" s="121">
        <v>361</v>
      </c>
      <c r="D51" s="39">
        <v>257</v>
      </c>
      <c r="E51" s="98">
        <v>64</v>
      </c>
      <c r="F51" s="92">
        <v>657</v>
      </c>
      <c r="G51" s="41"/>
    </row>
    <row r="52" spans="1:7" ht="13.5" thickBot="1">
      <c r="A52" s="35" t="s">
        <v>70</v>
      </c>
      <c r="B52" s="45"/>
      <c r="C52" s="121"/>
      <c r="D52" s="39"/>
      <c r="E52" s="98"/>
      <c r="F52" s="92">
        <v>57</v>
      </c>
      <c r="G52" s="41"/>
    </row>
    <row r="53" spans="1:7" ht="13.5" thickBot="1">
      <c r="A53" s="35" t="s">
        <v>71</v>
      </c>
      <c r="B53" s="45"/>
      <c r="C53" s="121"/>
      <c r="D53" s="39"/>
      <c r="E53" s="98"/>
      <c r="F53" s="92">
        <v>668</v>
      </c>
      <c r="G53" s="41"/>
    </row>
    <row r="54" spans="1:7" ht="13.5" thickBot="1">
      <c r="A54" s="35" t="s">
        <v>176</v>
      </c>
      <c r="B54" s="45">
        <v>477</v>
      </c>
      <c r="C54" s="121">
        <v>125</v>
      </c>
      <c r="D54" s="39">
        <v>123</v>
      </c>
      <c r="E54" s="98">
        <v>132</v>
      </c>
      <c r="F54" s="92">
        <v>162</v>
      </c>
      <c r="G54" s="41"/>
    </row>
    <row r="55" spans="1:7" ht="13.5" thickBot="1">
      <c r="A55" s="35" t="s">
        <v>177</v>
      </c>
      <c r="B55" s="45">
        <v>13</v>
      </c>
      <c r="C55" s="121"/>
      <c r="D55" s="39"/>
      <c r="E55" s="98">
        <v>2</v>
      </c>
      <c r="F55" s="92">
        <v>35</v>
      </c>
      <c r="G55" s="41"/>
    </row>
    <row r="56" spans="1:7" ht="13.5" thickBot="1">
      <c r="A56" s="35" t="s">
        <v>60</v>
      </c>
      <c r="B56" s="45"/>
      <c r="C56" s="121">
        <v>232</v>
      </c>
      <c r="D56" s="39">
        <v>163</v>
      </c>
      <c r="E56" s="98">
        <v>10</v>
      </c>
      <c r="F56" s="92">
        <v>7</v>
      </c>
      <c r="G56" s="41"/>
    </row>
    <row r="57" spans="1:7" ht="15.75" thickBot="1">
      <c r="A57" s="101" t="s">
        <v>47</v>
      </c>
      <c r="B57" s="106">
        <f aca="true" t="shared" si="1" ref="B57:G57">SUM(B41:B56)</f>
        <v>20434</v>
      </c>
      <c r="C57" s="126">
        <f t="shared" si="1"/>
        <v>3540</v>
      </c>
      <c r="D57" s="114">
        <f t="shared" si="1"/>
        <v>1039</v>
      </c>
      <c r="E57" s="115">
        <f t="shared" si="1"/>
        <v>2837</v>
      </c>
      <c r="F57" s="114">
        <f t="shared" si="1"/>
        <v>11027</v>
      </c>
      <c r="G57" s="51">
        <f t="shared" si="1"/>
        <v>270</v>
      </c>
    </row>
    <row r="58" spans="2:7" ht="14.25" thickBot="1" thickTop="1">
      <c r="B58" s="40"/>
      <c r="C58" s="40"/>
      <c r="D58" s="40"/>
      <c r="E58" s="40"/>
      <c r="F58" s="40"/>
      <c r="G58" s="66"/>
    </row>
    <row r="59" spans="1:7" ht="14.25" thickBot="1" thickTop="1">
      <c r="A59" s="38"/>
      <c r="B59" s="47"/>
      <c r="C59" s="120"/>
      <c r="D59" s="46"/>
      <c r="E59" s="48"/>
      <c r="F59" s="96"/>
      <c r="G59" s="49"/>
    </row>
    <row r="60" spans="1:7" ht="15.75" thickBot="1">
      <c r="A60" s="118" t="s">
        <v>61</v>
      </c>
      <c r="B60" s="119">
        <f aca="true" t="shared" si="2" ref="B60:G60">SUM(B18,B23,B27,B28,B29,B36,B57)</f>
        <v>60117</v>
      </c>
      <c r="C60" s="128">
        <f t="shared" si="2"/>
        <v>20141</v>
      </c>
      <c r="D60" s="117">
        <f t="shared" si="2"/>
        <v>14152</v>
      </c>
      <c r="E60" s="116">
        <f t="shared" si="2"/>
        <v>12534</v>
      </c>
      <c r="F60" s="117">
        <f t="shared" si="2"/>
        <v>20441</v>
      </c>
      <c r="G60" s="86">
        <f t="shared" si="2"/>
        <v>24711</v>
      </c>
    </row>
    <row r="61" spans="1:7" ht="15.75" thickBot="1">
      <c r="A61" s="37"/>
      <c r="B61" s="115"/>
      <c r="C61" s="125"/>
      <c r="D61" s="114"/>
      <c r="E61" s="115"/>
      <c r="F61" s="114"/>
      <c r="G61" s="43"/>
    </row>
    <row r="62" ht="13.5" thickTop="1"/>
  </sheetData>
  <mergeCells count="28">
    <mergeCell ref="C25:C26"/>
    <mergeCell ref="C31:C32"/>
    <mergeCell ref="A39:A40"/>
    <mergeCell ref="B39:B40"/>
    <mergeCell ref="D39:D40"/>
    <mergeCell ref="F39:F40"/>
    <mergeCell ref="E39:E40"/>
    <mergeCell ref="C39:C40"/>
    <mergeCell ref="G39:G40"/>
    <mergeCell ref="G25:G26"/>
    <mergeCell ref="A31:A32"/>
    <mergeCell ref="B31:B32"/>
    <mergeCell ref="D31:D32"/>
    <mergeCell ref="F31:F32"/>
    <mergeCell ref="E31:E32"/>
    <mergeCell ref="G31:G32"/>
    <mergeCell ref="A25:A26"/>
    <mergeCell ref="B25:B26"/>
    <mergeCell ref="A21:A22"/>
    <mergeCell ref="B21:B22"/>
    <mergeCell ref="D21:D22"/>
    <mergeCell ref="F21:F22"/>
    <mergeCell ref="E21:E22"/>
    <mergeCell ref="C21:C22"/>
    <mergeCell ref="G21:G22"/>
    <mergeCell ref="D25:D26"/>
    <mergeCell ref="F25:F26"/>
    <mergeCell ref="E25:E26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K12" sqref="K12"/>
    </sheetView>
  </sheetViews>
  <sheetFormatPr defaultColWidth="9.140625" defaultRowHeight="12.75"/>
  <cols>
    <col min="1" max="1" width="24.00390625" style="0" customWidth="1"/>
    <col min="2" max="9" width="7.7109375" style="0" customWidth="1"/>
  </cols>
  <sheetData>
    <row r="1" spans="1:16" ht="13.5" thickBot="1">
      <c r="A1" s="14" t="s">
        <v>175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60" thickBot="1">
      <c r="A2" s="74" t="s">
        <v>74</v>
      </c>
      <c r="B2" s="75" t="s">
        <v>28</v>
      </c>
      <c r="C2" s="76" t="s">
        <v>29</v>
      </c>
      <c r="D2" s="77" t="s">
        <v>0</v>
      </c>
      <c r="E2" s="77" t="s">
        <v>11</v>
      </c>
      <c r="F2" s="186" t="s">
        <v>161</v>
      </c>
      <c r="G2" s="186" t="s">
        <v>166</v>
      </c>
      <c r="H2" s="78" t="s">
        <v>162</v>
      </c>
      <c r="I2" s="79" t="s">
        <v>1</v>
      </c>
      <c r="J2" s="15"/>
      <c r="K2" s="15"/>
      <c r="L2" s="15"/>
      <c r="M2" s="15"/>
      <c r="N2" s="15"/>
      <c r="O2" s="15"/>
      <c r="P2" s="15"/>
    </row>
    <row r="3" spans="1:16" ht="12.75">
      <c r="A3" s="30" t="s">
        <v>62</v>
      </c>
      <c r="B3" s="24">
        <v>3259</v>
      </c>
      <c r="C3" s="31">
        <v>1463</v>
      </c>
      <c r="D3" s="31">
        <v>1815</v>
      </c>
      <c r="E3" s="31">
        <v>4003</v>
      </c>
      <c r="F3" s="32">
        <v>402</v>
      </c>
      <c r="G3" s="32">
        <v>39</v>
      </c>
      <c r="H3" s="32">
        <v>577</v>
      </c>
      <c r="I3" s="22">
        <f aca="true" t="shared" si="0" ref="I3:I8">SUM(B3:H3)</f>
        <v>11558</v>
      </c>
      <c r="J3" s="18"/>
      <c r="K3" s="18"/>
      <c r="L3" s="18"/>
      <c r="M3" s="18"/>
      <c r="N3" s="18"/>
      <c r="O3" s="18"/>
      <c r="P3" s="18"/>
    </row>
    <row r="4" spans="1:16" ht="12.75">
      <c r="A4" s="28" t="s">
        <v>10</v>
      </c>
      <c r="B4" s="19">
        <v>5716</v>
      </c>
      <c r="C4" s="20">
        <v>3741</v>
      </c>
      <c r="D4" s="29">
        <v>536</v>
      </c>
      <c r="E4" s="19">
        <v>8000</v>
      </c>
      <c r="F4" s="21">
        <v>97</v>
      </c>
      <c r="G4" s="21">
        <v>35</v>
      </c>
      <c r="H4" s="21">
        <v>22</v>
      </c>
      <c r="I4" s="22">
        <f t="shared" si="0"/>
        <v>18147</v>
      </c>
      <c r="J4" s="18"/>
      <c r="K4" s="17"/>
      <c r="L4" s="18"/>
      <c r="M4" s="18"/>
      <c r="N4" s="18"/>
      <c r="O4" s="18"/>
      <c r="P4" s="18"/>
    </row>
    <row r="5" spans="1:16" ht="12.75">
      <c r="A5" s="12" t="s">
        <v>160</v>
      </c>
      <c r="B5" s="19">
        <v>3166</v>
      </c>
      <c r="C5" s="20">
        <v>417</v>
      </c>
      <c r="D5" s="19">
        <v>48</v>
      </c>
      <c r="E5" s="19">
        <v>1058</v>
      </c>
      <c r="F5" s="21">
        <v>508</v>
      </c>
      <c r="G5" s="21">
        <v>7</v>
      </c>
      <c r="H5" s="21">
        <v>7</v>
      </c>
      <c r="I5" s="22">
        <v>5077</v>
      </c>
      <c r="J5" s="18"/>
      <c r="K5" s="18"/>
      <c r="L5" s="18"/>
      <c r="M5" s="18"/>
      <c r="N5" s="18"/>
      <c r="O5" s="18"/>
      <c r="P5" s="18"/>
    </row>
    <row r="6" spans="1:16" ht="12.75">
      <c r="A6" s="12" t="s">
        <v>20</v>
      </c>
      <c r="B6" s="20">
        <v>100</v>
      </c>
      <c r="C6" s="20">
        <v>72</v>
      </c>
      <c r="D6" s="19">
        <v>1347</v>
      </c>
      <c r="E6" s="19">
        <v>78</v>
      </c>
      <c r="F6" s="21">
        <v>2</v>
      </c>
      <c r="G6" s="21"/>
      <c r="H6" s="21">
        <v>364</v>
      </c>
      <c r="I6" s="22">
        <f t="shared" si="0"/>
        <v>1963</v>
      </c>
      <c r="J6" s="18"/>
      <c r="K6" s="18"/>
      <c r="L6" s="18"/>
      <c r="M6" s="18"/>
      <c r="N6" s="18"/>
      <c r="O6" s="18"/>
      <c r="P6" s="18"/>
    </row>
    <row r="7" spans="1:16" ht="13.5" thickBot="1">
      <c r="A7" s="12" t="s">
        <v>168</v>
      </c>
      <c r="B7" s="34">
        <v>556</v>
      </c>
      <c r="C7" s="19">
        <v>1349</v>
      </c>
      <c r="D7" s="19">
        <v>22</v>
      </c>
      <c r="E7" s="19">
        <v>515</v>
      </c>
      <c r="F7" s="21">
        <v>5</v>
      </c>
      <c r="G7" s="21">
        <v>8</v>
      </c>
      <c r="H7" s="21">
        <v>3</v>
      </c>
      <c r="I7" s="22">
        <f t="shared" si="0"/>
        <v>2458</v>
      </c>
      <c r="J7" s="18"/>
      <c r="K7" s="18"/>
      <c r="L7" s="18"/>
      <c r="M7" s="18"/>
      <c r="N7" s="18"/>
      <c r="O7" s="18"/>
      <c r="P7" s="18"/>
    </row>
    <row r="8" spans="1:16" ht="13.5" thickBot="1">
      <c r="A8" s="25"/>
      <c r="B8" s="4">
        <f aca="true" t="shared" si="1" ref="B8:H8">SUM(B3:B7)</f>
        <v>12797</v>
      </c>
      <c r="C8" s="2">
        <f t="shared" si="1"/>
        <v>7042</v>
      </c>
      <c r="D8" s="2">
        <f t="shared" si="1"/>
        <v>3768</v>
      </c>
      <c r="E8" s="2">
        <f t="shared" si="1"/>
        <v>13654</v>
      </c>
      <c r="F8" s="3">
        <f t="shared" si="1"/>
        <v>1014</v>
      </c>
      <c r="G8" s="3">
        <f t="shared" si="1"/>
        <v>89</v>
      </c>
      <c r="H8" s="3">
        <f t="shared" si="1"/>
        <v>973</v>
      </c>
      <c r="I8" s="26">
        <f t="shared" si="0"/>
        <v>39337</v>
      </c>
      <c r="J8" s="1"/>
      <c r="K8" s="27" t="s">
        <v>169</v>
      </c>
      <c r="L8" s="1"/>
      <c r="M8" s="1"/>
      <c r="N8" s="1"/>
      <c r="O8" s="1"/>
      <c r="P8" s="1"/>
    </row>
    <row r="11" spans="1:16" ht="13.5" thickBot="1">
      <c r="A11" s="1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72.75" customHeight="1" thickBot="1">
      <c r="A12" s="80" t="s">
        <v>75</v>
      </c>
      <c r="B12" s="81" t="s">
        <v>28</v>
      </c>
      <c r="C12" s="82" t="s">
        <v>29</v>
      </c>
      <c r="D12" s="83" t="s">
        <v>0</v>
      </c>
      <c r="E12" s="83" t="s">
        <v>11</v>
      </c>
      <c r="F12" s="187" t="s">
        <v>161</v>
      </c>
      <c r="G12" s="187" t="s">
        <v>167</v>
      </c>
      <c r="H12" s="84" t="s">
        <v>162</v>
      </c>
      <c r="I12" s="85" t="s">
        <v>1</v>
      </c>
      <c r="J12" s="15"/>
      <c r="K12" s="15"/>
      <c r="L12" s="15"/>
      <c r="M12" s="15"/>
      <c r="N12" s="15"/>
      <c r="O12" s="15"/>
      <c r="P12" s="15"/>
    </row>
    <row r="13" spans="1:16" ht="12.75">
      <c r="A13" s="12" t="s">
        <v>26</v>
      </c>
      <c r="B13" s="34">
        <v>6951</v>
      </c>
      <c r="C13" s="19"/>
      <c r="D13" s="19"/>
      <c r="E13" s="19"/>
      <c r="F13" s="21">
        <v>140</v>
      </c>
      <c r="G13" s="21"/>
      <c r="H13" s="21"/>
      <c r="I13" s="22">
        <f>SUM(B13:H13)</f>
        <v>7091</v>
      </c>
      <c r="J13" s="18"/>
      <c r="K13" s="18"/>
      <c r="L13" s="18"/>
      <c r="M13" s="18"/>
      <c r="N13" s="18"/>
      <c r="O13" s="18"/>
      <c r="P13" s="18"/>
    </row>
    <row r="14" spans="1:16" ht="12.75">
      <c r="A14" s="12" t="s">
        <v>27</v>
      </c>
      <c r="B14" s="34">
        <v>7363</v>
      </c>
      <c r="C14" s="19">
        <v>40</v>
      </c>
      <c r="D14" s="19"/>
      <c r="E14" s="19"/>
      <c r="F14" s="21">
        <v>41</v>
      </c>
      <c r="G14" s="21"/>
      <c r="H14" s="21"/>
      <c r="I14" s="22">
        <f aca="true" t="shared" si="2" ref="I14:I23">SUM(B14:H14)</f>
        <v>7444</v>
      </c>
      <c r="J14" s="18"/>
      <c r="K14" s="18"/>
      <c r="L14" s="18"/>
      <c r="M14" s="18"/>
      <c r="N14" s="18"/>
      <c r="O14" s="18"/>
      <c r="P14" s="17"/>
    </row>
    <row r="15" spans="1:16" ht="12.75">
      <c r="A15" s="12" t="s">
        <v>163</v>
      </c>
      <c r="B15" s="20"/>
      <c r="C15" s="20">
        <v>890</v>
      </c>
      <c r="D15" s="19"/>
      <c r="E15" s="19"/>
      <c r="F15" s="21"/>
      <c r="G15" s="21"/>
      <c r="H15" s="21"/>
      <c r="I15" s="22">
        <f t="shared" si="2"/>
        <v>890</v>
      </c>
      <c r="J15" s="18"/>
      <c r="K15" s="18"/>
      <c r="L15" s="18"/>
      <c r="M15" s="18"/>
      <c r="N15" s="18"/>
      <c r="O15" s="18"/>
      <c r="P15" s="17"/>
    </row>
    <row r="16" spans="1:16" ht="12.75">
      <c r="A16" s="12" t="s">
        <v>164</v>
      </c>
      <c r="B16" s="56"/>
      <c r="C16" s="20">
        <v>247</v>
      </c>
      <c r="D16" s="19"/>
      <c r="E16" s="19"/>
      <c r="F16" s="21"/>
      <c r="G16" s="21"/>
      <c r="H16" s="21"/>
      <c r="I16" s="22">
        <f t="shared" si="2"/>
        <v>247</v>
      </c>
      <c r="J16" s="18"/>
      <c r="K16" s="18"/>
      <c r="L16" s="18"/>
      <c r="M16" s="18"/>
      <c r="N16" s="18"/>
      <c r="O16" s="18"/>
      <c r="P16" s="17"/>
    </row>
    <row r="17" spans="1:16" ht="12.75">
      <c r="A17" s="12" t="s">
        <v>180</v>
      </c>
      <c r="B17" s="56"/>
      <c r="C17" s="20"/>
      <c r="D17" s="19"/>
      <c r="E17" s="19"/>
      <c r="F17" s="21"/>
      <c r="G17" s="21"/>
      <c r="H17" s="21"/>
      <c r="I17" s="22">
        <f>SUM(B17:H17)</f>
        <v>0</v>
      </c>
      <c r="J17" s="18"/>
      <c r="K17" s="18"/>
      <c r="L17" s="18"/>
      <c r="M17" s="18"/>
      <c r="N17" s="18"/>
      <c r="O17" s="18"/>
      <c r="P17" s="17"/>
    </row>
    <row r="18" spans="1:14" ht="12.75">
      <c r="A18" s="12" t="s">
        <v>165</v>
      </c>
      <c r="B18" s="56"/>
      <c r="C18" s="20">
        <v>477</v>
      </c>
      <c r="D18" s="19"/>
      <c r="E18" s="19"/>
      <c r="F18" s="21"/>
      <c r="G18" s="21"/>
      <c r="H18" s="21"/>
      <c r="I18" s="22">
        <f t="shared" si="2"/>
        <v>477</v>
      </c>
      <c r="J18" s="18"/>
      <c r="K18" s="18"/>
      <c r="L18" s="18"/>
      <c r="M18" s="18"/>
      <c r="N18" s="17"/>
    </row>
    <row r="19" spans="1:14" ht="12.75">
      <c r="A19" s="12" t="s">
        <v>177</v>
      </c>
      <c r="B19" s="56"/>
      <c r="C19" s="20">
        <v>13</v>
      </c>
      <c r="D19" s="19"/>
      <c r="E19" s="19"/>
      <c r="F19" s="21"/>
      <c r="G19" s="21"/>
      <c r="H19" s="21"/>
      <c r="I19" s="22">
        <f t="shared" si="2"/>
        <v>13</v>
      </c>
      <c r="J19" s="18"/>
      <c r="K19" s="18"/>
      <c r="L19" s="18"/>
      <c r="M19" s="18"/>
      <c r="N19" s="17"/>
    </row>
    <row r="20" spans="1:14" ht="12.75">
      <c r="A20" s="12" t="s">
        <v>22</v>
      </c>
      <c r="B20" s="20"/>
      <c r="C20" s="20"/>
      <c r="D20" s="19">
        <v>4145</v>
      </c>
      <c r="E20" s="19"/>
      <c r="F20" s="21"/>
      <c r="G20" s="21"/>
      <c r="H20" s="21">
        <v>122</v>
      </c>
      <c r="I20" s="22">
        <f t="shared" si="2"/>
        <v>4267</v>
      </c>
      <c r="J20" s="18"/>
      <c r="K20" s="18"/>
      <c r="L20" s="18"/>
      <c r="M20" s="18"/>
      <c r="N20" s="18"/>
    </row>
    <row r="21" spans="1:14" ht="12.75">
      <c r="A21" s="12" t="s">
        <v>23</v>
      </c>
      <c r="B21" s="34"/>
      <c r="C21" s="19">
        <v>144</v>
      </c>
      <c r="D21" s="19"/>
      <c r="E21" s="19">
        <v>1</v>
      </c>
      <c r="F21" s="21"/>
      <c r="G21" s="21">
        <v>3</v>
      </c>
      <c r="H21" s="21"/>
      <c r="I21" s="22">
        <f t="shared" si="2"/>
        <v>148</v>
      </c>
      <c r="J21" s="18"/>
      <c r="K21" s="18"/>
      <c r="L21" s="18"/>
      <c r="M21" s="18"/>
      <c r="N21" s="18"/>
    </row>
    <row r="22" spans="1:14" ht="12.75">
      <c r="A22" s="12" t="s">
        <v>24</v>
      </c>
      <c r="B22" s="34">
        <v>135</v>
      </c>
      <c r="C22" s="19"/>
      <c r="D22" s="19"/>
      <c r="E22" s="19"/>
      <c r="F22" s="21">
        <v>21</v>
      </c>
      <c r="G22" s="21"/>
      <c r="H22" s="21"/>
      <c r="I22" s="22">
        <v>290</v>
      </c>
      <c r="J22" s="18"/>
      <c r="K22" s="18"/>
      <c r="L22" s="18"/>
      <c r="M22" s="18"/>
      <c r="N22" s="18"/>
    </row>
    <row r="23" spans="1:14" ht="13.5" thickBot="1">
      <c r="A23" s="12" t="s">
        <v>25</v>
      </c>
      <c r="B23" s="34"/>
      <c r="C23" s="19"/>
      <c r="D23" s="19">
        <v>42</v>
      </c>
      <c r="E23" s="19"/>
      <c r="F23" s="21"/>
      <c r="G23" s="21"/>
      <c r="H23" s="21"/>
      <c r="I23" s="22">
        <f t="shared" si="2"/>
        <v>42</v>
      </c>
      <c r="J23" s="18"/>
      <c r="K23" s="18"/>
      <c r="L23" s="18"/>
      <c r="M23" s="18"/>
      <c r="N23" s="18"/>
    </row>
    <row r="24" spans="1:14" ht="13.5" thickBot="1">
      <c r="A24" s="25"/>
      <c r="B24" s="4">
        <f aca="true" t="shared" si="3" ref="B24:H24">SUM(B13:B23)</f>
        <v>14449</v>
      </c>
      <c r="C24" s="2">
        <f t="shared" si="3"/>
        <v>1811</v>
      </c>
      <c r="D24" s="2">
        <f t="shared" si="3"/>
        <v>4187</v>
      </c>
      <c r="E24" s="2">
        <f t="shared" si="3"/>
        <v>1</v>
      </c>
      <c r="F24" s="3">
        <f t="shared" si="3"/>
        <v>202</v>
      </c>
      <c r="G24" s="3">
        <f t="shared" si="3"/>
        <v>3</v>
      </c>
      <c r="H24" s="3">
        <f t="shared" si="3"/>
        <v>122</v>
      </c>
      <c r="I24" s="26">
        <f>SUM(B24:H24)</f>
        <v>20775</v>
      </c>
      <c r="J24" s="18"/>
      <c r="K24" s="18"/>
      <c r="L24" s="18"/>
      <c r="M24" s="18"/>
      <c r="N24" s="18"/>
    </row>
    <row r="26" spans="1:14" ht="13.5" thickBot="1">
      <c r="A26" s="1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3.5" thickBot="1">
      <c r="A27" s="188" t="s">
        <v>47</v>
      </c>
      <c r="B27" s="189">
        <f>SUM(B8,B24)</f>
        <v>27246</v>
      </c>
      <c r="C27" s="189">
        <f aca="true" t="shared" si="4" ref="C27:I27">SUM(C8,C24)</f>
        <v>8853</v>
      </c>
      <c r="D27" s="189">
        <f t="shared" si="4"/>
        <v>7955</v>
      </c>
      <c r="E27" s="189">
        <f t="shared" si="4"/>
        <v>13655</v>
      </c>
      <c r="F27" s="189">
        <f t="shared" si="4"/>
        <v>1216</v>
      </c>
      <c r="G27" s="189">
        <f t="shared" si="4"/>
        <v>92</v>
      </c>
      <c r="H27" s="189">
        <f t="shared" si="4"/>
        <v>1095</v>
      </c>
      <c r="I27" s="189">
        <f t="shared" si="4"/>
        <v>60112</v>
      </c>
      <c r="J27" s="18"/>
      <c r="K27" s="18"/>
      <c r="L27" s="18"/>
      <c r="M27" s="18"/>
      <c r="N27" s="18"/>
    </row>
    <row r="30" ht="12.75">
      <c r="A30" t="s">
        <v>178</v>
      </c>
    </row>
    <row r="31" ht="12.75">
      <c r="A31" t="s">
        <v>179</v>
      </c>
    </row>
  </sheetData>
  <hyperlinks>
    <hyperlink ref="K8" location="'dettaglio Prelievi'!A1" display="TOTALE COMPRENSIVO DEI PRELIEVI"/>
    <hyperlink ref="A4" location="'dettaglio Farmacie'!A1" display="FARMACI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H52" sqref="H52"/>
    </sheetView>
  </sheetViews>
  <sheetFormatPr defaultColWidth="9.140625" defaultRowHeight="12.75"/>
  <cols>
    <col min="1" max="1" width="25.7109375" style="184" customWidth="1"/>
    <col min="2" max="2" width="12.140625" style="0" customWidth="1"/>
    <col min="3" max="3" width="12.7109375" style="0" customWidth="1"/>
    <col min="4" max="4" width="11.57421875" style="185" customWidth="1"/>
    <col min="5" max="6" width="8.8515625" style="0" customWidth="1"/>
    <col min="7" max="7" width="8.421875" style="0" customWidth="1"/>
    <col min="8" max="8" width="17.28125" style="0" customWidth="1"/>
    <col min="9" max="9" width="22.57421875" style="0" customWidth="1"/>
    <col min="10" max="16384" width="13.7109375" style="0" customWidth="1"/>
  </cols>
  <sheetData>
    <row r="1" spans="1:7" ht="14.25" customHeight="1" thickBot="1">
      <c r="A1" s="261" t="s">
        <v>174</v>
      </c>
      <c r="B1" s="261"/>
      <c r="C1" s="261"/>
      <c r="D1" s="261"/>
      <c r="E1" s="261"/>
      <c r="F1" s="261"/>
      <c r="G1" s="261"/>
    </row>
    <row r="2" spans="1:8" s="170" customFormat="1" ht="36.75" customHeight="1">
      <c r="A2" s="164" t="s">
        <v>97</v>
      </c>
      <c r="B2" s="165" t="s">
        <v>98</v>
      </c>
      <c r="C2" s="165" t="s">
        <v>99</v>
      </c>
      <c r="D2" s="166" t="s">
        <v>100</v>
      </c>
      <c r="E2" s="165" t="s">
        <v>101</v>
      </c>
      <c r="F2" s="167" t="s">
        <v>102</v>
      </c>
      <c r="G2" s="168" t="s">
        <v>103</v>
      </c>
      <c r="H2" s="169" t="s">
        <v>104</v>
      </c>
    </row>
    <row r="3" spans="1:9" ht="12.75">
      <c r="A3" s="171" t="s">
        <v>105</v>
      </c>
      <c r="B3" s="172">
        <v>355</v>
      </c>
      <c r="C3" s="172">
        <v>355</v>
      </c>
      <c r="D3" s="173">
        <v>8</v>
      </c>
      <c r="E3" s="173">
        <v>47</v>
      </c>
      <c r="F3" s="174">
        <v>4</v>
      </c>
      <c r="G3" s="173">
        <v>38</v>
      </c>
      <c r="H3" s="175">
        <f>(E3*100)/C3</f>
        <v>13.23943661971831</v>
      </c>
      <c r="I3" s="18"/>
    </row>
    <row r="4" spans="1:9" ht="12.75">
      <c r="A4" s="171" t="s">
        <v>106</v>
      </c>
      <c r="B4" s="172">
        <v>192</v>
      </c>
      <c r="C4" s="172">
        <v>192</v>
      </c>
      <c r="D4" s="173">
        <v>11</v>
      </c>
      <c r="E4" s="173">
        <v>19</v>
      </c>
      <c r="F4" s="174">
        <v>2</v>
      </c>
      <c r="G4" s="173">
        <v>37</v>
      </c>
      <c r="H4" s="175">
        <f aca="true" t="shared" si="0" ref="H4:H57">(E4*100)/C4</f>
        <v>9.895833333333334</v>
      </c>
      <c r="I4" s="176"/>
    </row>
    <row r="5" spans="1:9" ht="12.75">
      <c r="A5" s="171" t="s">
        <v>107</v>
      </c>
      <c r="B5" s="172">
        <v>373</v>
      </c>
      <c r="C5" s="172">
        <v>373</v>
      </c>
      <c r="D5" s="173">
        <v>21</v>
      </c>
      <c r="E5" s="173">
        <v>85</v>
      </c>
      <c r="F5" s="174">
        <v>19</v>
      </c>
      <c r="G5" s="173">
        <v>83</v>
      </c>
      <c r="H5" s="175">
        <f t="shared" si="0"/>
        <v>22.788203753351205</v>
      </c>
      <c r="I5" s="176"/>
    </row>
    <row r="6" spans="1:9" ht="12.75">
      <c r="A6" s="171" t="s">
        <v>108</v>
      </c>
      <c r="B6" s="172">
        <v>106</v>
      </c>
      <c r="C6" s="172">
        <v>106</v>
      </c>
      <c r="D6" s="173">
        <v>4</v>
      </c>
      <c r="E6" s="173">
        <v>22</v>
      </c>
      <c r="F6" s="174">
        <v>4</v>
      </c>
      <c r="G6" s="173">
        <v>0</v>
      </c>
      <c r="H6" s="175">
        <f t="shared" si="0"/>
        <v>20.754716981132077</v>
      </c>
      <c r="I6" s="176"/>
    </row>
    <row r="7" spans="1:9" ht="12.75">
      <c r="A7" s="171" t="s">
        <v>109</v>
      </c>
      <c r="B7" s="172">
        <v>784</v>
      </c>
      <c r="C7" s="172">
        <v>784</v>
      </c>
      <c r="D7" s="173">
        <v>34</v>
      </c>
      <c r="E7" s="173">
        <v>147</v>
      </c>
      <c r="F7" s="174">
        <v>34</v>
      </c>
      <c r="G7" s="173">
        <v>141</v>
      </c>
      <c r="H7" s="175">
        <f t="shared" si="0"/>
        <v>18.75</v>
      </c>
      <c r="I7" s="176"/>
    </row>
    <row r="8" spans="1:9" ht="12.75">
      <c r="A8" s="171" t="s">
        <v>110</v>
      </c>
      <c r="B8" s="172">
        <v>620</v>
      </c>
      <c r="C8" s="172">
        <v>620</v>
      </c>
      <c r="D8" s="173">
        <v>30</v>
      </c>
      <c r="E8" s="173">
        <v>131</v>
      </c>
      <c r="F8" s="174">
        <v>29</v>
      </c>
      <c r="G8" s="173">
        <v>115</v>
      </c>
      <c r="H8" s="175">
        <f t="shared" si="0"/>
        <v>21.129032258064516</v>
      </c>
      <c r="I8" s="176"/>
    </row>
    <row r="9" spans="1:9" ht="12.75">
      <c r="A9" s="171" t="s">
        <v>111</v>
      </c>
      <c r="B9" s="172">
        <v>421</v>
      </c>
      <c r="C9" s="172">
        <v>421</v>
      </c>
      <c r="D9" s="173">
        <v>28</v>
      </c>
      <c r="E9" s="173">
        <v>70</v>
      </c>
      <c r="F9" s="174">
        <v>9</v>
      </c>
      <c r="G9" s="173">
        <v>105</v>
      </c>
      <c r="H9" s="175">
        <f t="shared" si="0"/>
        <v>16.6270783847981</v>
      </c>
      <c r="I9" s="176"/>
    </row>
    <row r="10" spans="1:9" ht="12.75">
      <c r="A10" s="171" t="s">
        <v>112</v>
      </c>
      <c r="B10" s="172">
        <v>482</v>
      </c>
      <c r="C10" s="172">
        <v>482</v>
      </c>
      <c r="D10" s="173">
        <v>9</v>
      </c>
      <c r="E10" s="173">
        <v>66</v>
      </c>
      <c r="F10" s="174">
        <v>14</v>
      </c>
      <c r="G10" s="173">
        <v>41</v>
      </c>
      <c r="H10" s="175">
        <f t="shared" si="0"/>
        <v>13.692946058091286</v>
      </c>
      <c r="I10" s="176"/>
    </row>
    <row r="11" spans="1:9" ht="12.75">
      <c r="A11" s="171" t="s">
        <v>113</v>
      </c>
      <c r="B11" s="172">
        <v>161</v>
      </c>
      <c r="C11" s="172">
        <v>161</v>
      </c>
      <c r="D11" s="173">
        <v>12</v>
      </c>
      <c r="E11" s="173">
        <v>22</v>
      </c>
      <c r="F11" s="174">
        <v>4</v>
      </c>
      <c r="G11" s="173">
        <v>38</v>
      </c>
      <c r="H11" s="175">
        <f t="shared" si="0"/>
        <v>13.664596273291925</v>
      </c>
      <c r="I11" s="176"/>
    </row>
    <row r="12" spans="1:9" ht="12.75">
      <c r="A12" s="171" t="s">
        <v>114</v>
      </c>
      <c r="B12" s="172">
        <v>194</v>
      </c>
      <c r="C12" s="172">
        <v>194</v>
      </c>
      <c r="D12" s="173">
        <v>12</v>
      </c>
      <c r="E12" s="173">
        <v>26</v>
      </c>
      <c r="F12" s="174">
        <v>3</v>
      </c>
      <c r="G12" s="173">
        <v>41</v>
      </c>
      <c r="H12" s="175">
        <f t="shared" si="0"/>
        <v>13.402061855670103</v>
      </c>
      <c r="I12" s="176"/>
    </row>
    <row r="13" spans="1:9" ht="12.75">
      <c r="A13" s="171" t="s">
        <v>115</v>
      </c>
      <c r="B13" s="172">
        <v>252</v>
      </c>
      <c r="C13" s="172">
        <v>252</v>
      </c>
      <c r="D13" s="173">
        <v>4</v>
      </c>
      <c r="E13" s="173">
        <v>41</v>
      </c>
      <c r="F13" s="174">
        <v>9</v>
      </c>
      <c r="G13" s="173">
        <v>51</v>
      </c>
      <c r="H13" s="175">
        <f t="shared" si="0"/>
        <v>16.26984126984127</v>
      </c>
      <c r="I13" s="176"/>
    </row>
    <row r="14" spans="1:9" ht="12.75">
      <c r="A14" s="171" t="s">
        <v>116</v>
      </c>
      <c r="B14" s="172">
        <v>692</v>
      </c>
      <c r="C14" s="172">
        <v>692</v>
      </c>
      <c r="D14" s="173">
        <v>30</v>
      </c>
      <c r="E14" s="173">
        <v>114</v>
      </c>
      <c r="F14" s="174">
        <v>19</v>
      </c>
      <c r="G14" s="173">
        <v>100</v>
      </c>
      <c r="H14" s="175">
        <f t="shared" si="0"/>
        <v>16.473988439306357</v>
      </c>
      <c r="I14" s="176"/>
    </row>
    <row r="15" spans="1:9" ht="12.75">
      <c r="A15" s="171" t="s">
        <v>117</v>
      </c>
      <c r="B15" s="172">
        <v>186</v>
      </c>
      <c r="C15" s="172">
        <v>186</v>
      </c>
      <c r="D15" s="173">
        <v>9</v>
      </c>
      <c r="E15" s="173">
        <v>34</v>
      </c>
      <c r="F15" s="174">
        <v>7</v>
      </c>
      <c r="G15" s="173">
        <v>44</v>
      </c>
      <c r="H15" s="175">
        <f t="shared" si="0"/>
        <v>18.27956989247312</v>
      </c>
      <c r="I15" s="176"/>
    </row>
    <row r="16" spans="1:9" ht="12.75">
      <c r="A16" s="171" t="s">
        <v>118</v>
      </c>
      <c r="B16" s="172">
        <v>323</v>
      </c>
      <c r="C16" s="172">
        <v>323</v>
      </c>
      <c r="D16" s="173">
        <v>30</v>
      </c>
      <c r="E16" s="173">
        <v>41</v>
      </c>
      <c r="F16" s="174">
        <v>11</v>
      </c>
      <c r="G16" s="173">
        <v>103</v>
      </c>
      <c r="H16" s="175">
        <f t="shared" si="0"/>
        <v>12.693498452012383</v>
      </c>
      <c r="I16" s="176"/>
    </row>
    <row r="17" spans="1:9" ht="12.75">
      <c r="A17" s="171" t="s">
        <v>119</v>
      </c>
      <c r="B17" s="172">
        <v>314</v>
      </c>
      <c r="C17" s="172">
        <v>314</v>
      </c>
      <c r="D17" s="173">
        <v>47</v>
      </c>
      <c r="E17" s="173">
        <v>64</v>
      </c>
      <c r="F17" s="174">
        <v>17</v>
      </c>
      <c r="G17" s="173">
        <v>120</v>
      </c>
      <c r="H17" s="175">
        <f t="shared" si="0"/>
        <v>20.38216560509554</v>
      </c>
      <c r="I17" s="176"/>
    </row>
    <row r="18" spans="1:9" ht="12.75">
      <c r="A18" s="171" t="s">
        <v>120</v>
      </c>
      <c r="B18" s="172">
        <v>160</v>
      </c>
      <c r="C18" s="172">
        <v>160</v>
      </c>
      <c r="D18" s="173">
        <v>4</v>
      </c>
      <c r="E18" s="173">
        <v>23</v>
      </c>
      <c r="F18" s="174">
        <v>3</v>
      </c>
      <c r="G18" s="173">
        <v>24</v>
      </c>
      <c r="H18" s="175">
        <f t="shared" si="0"/>
        <v>14.375</v>
      </c>
      <c r="I18" s="176"/>
    </row>
    <row r="19" spans="1:9" ht="12.75">
      <c r="A19" s="171" t="s">
        <v>121</v>
      </c>
      <c r="B19" s="172">
        <v>81</v>
      </c>
      <c r="C19" s="172">
        <v>81</v>
      </c>
      <c r="D19" s="173">
        <v>8</v>
      </c>
      <c r="E19" s="173">
        <v>16</v>
      </c>
      <c r="F19" s="174">
        <v>2</v>
      </c>
      <c r="G19" s="173">
        <v>33</v>
      </c>
      <c r="H19" s="175">
        <f t="shared" si="0"/>
        <v>19.753086419753085</v>
      </c>
      <c r="I19" s="176"/>
    </row>
    <row r="20" spans="1:8" ht="12.75">
      <c r="A20" s="171" t="s">
        <v>122</v>
      </c>
      <c r="B20" s="172">
        <v>81</v>
      </c>
      <c r="C20" s="172">
        <v>81</v>
      </c>
      <c r="D20" s="177">
        <v>0</v>
      </c>
      <c r="E20" s="173">
        <v>8</v>
      </c>
      <c r="F20" s="174">
        <v>2</v>
      </c>
      <c r="G20" s="173">
        <v>0</v>
      </c>
      <c r="H20" s="175">
        <f t="shared" si="0"/>
        <v>9.876543209876543</v>
      </c>
    </row>
    <row r="21" spans="1:9" ht="12.75">
      <c r="A21" s="171" t="s">
        <v>123</v>
      </c>
      <c r="B21" s="172">
        <v>411</v>
      </c>
      <c r="C21" s="172">
        <v>411</v>
      </c>
      <c r="D21" s="173">
        <v>18</v>
      </c>
      <c r="E21" s="173">
        <v>67</v>
      </c>
      <c r="F21" s="174">
        <v>18</v>
      </c>
      <c r="G21" s="173">
        <v>81</v>
      </c>
      <c r="H21" s="175">
        <f t="shared" si="0"/>
        <v>16.30170316301703</v>
      </c>
      <c r="I21" s="176"/>
    </row>
    <row r="22" spans="1:9" ht="12.75">
      <c r="A22" s="171" t="s">
        <v>124</v>
      </c>
      <c r="B22" s="172">
        <v>120</v>
      </c>
      <c r="C22" s="172">
        <v>120</v>
      </c>
      <c r="D22" s="173">
        <v>12</v>
      </c>
      <c r="E22" s="173">
        <v>19</v>
      </c>
      <c r="F22" s="174">
        <v>4</v>
      </c>
      <c r="G22" s="173">
        <v>34</v>
      </c>
      <c r="H22" s="175">
        <f t="shared" si="0"/>
        <v>15.833333333333334</v>
      </c>
      <c r="I22" s="176"/>
    </row>
    <row r="23" spans="1:8" ht="12.75">
      <c r="A23" s="171" t="s">
        <v>125</v>
      </c>
      <c r="B23" s="172">
        <v>147</v>
      </c>
      <c r="C23" s="172">
        <v>147</v>
      </c>
      <c r="D23" s="177">
        <v>0</v>
      </c>
      <c r="E23" s="173">
        <v>23</v>
      </c>
      <c r="F23" s="174">
        <v>4</v>
      </c>
      <c r="G23" s="173">
        <v>0</v>
      </c>
      <c r="H23" s="175">
        <f t="shared" si="0"/>
        <v>15.646258503401361</v>
      </c>
    </row>
    <row r="24" spans="1:8" ht="12.75">
      <c r="A24" s="171" t="s">
        <v>126</v>
      </c>
      <c r="B24" s="172">
        <v>7</v>
      </c>
      <c r="C24" s="172">
        <v>7</v>
      </c>
      <c r="D24" s="177">
        <v>0</v>
      </c>
      <c r="E24" s="173">
        <v>1</v>
      </c>
      <c r="F24" s="174">
        <v>0</v>
      </c>
      <c r="G24" s="173">
        <v>0</v>
      </c>
      <c r="H24" s="175">
        <f t="shared" si="0"/>
        <v>14.285714285714286</v>
      </c>
    </row>
    <row r="25" spans="1:9" ht="12.75">
      <c r="A25" s="171" t="s">
        <v>127</v>
      </c>
      <c r="B25" s="172">
        <v>473</v>
      </c>
      <c r="C25" s="172">
        <v>473</v>
      </c>
      <c r="D25" s="178">
        <v>40</v>
      </c>
      <c r="E25" s="173">
        <v>78</v>
      </c>
      <c r="F25" s="174">
        <v>19</v>
      </c>
      <c r="G25" s="173">
        <v>140</v>
      </c>
      <c r="H25" s="175">
        <f t="shared" si="0"/>
        <v>16.49048625792812</v>
      </c>
      <c r="I25" s="176"/>
    </row>
    <row r="26" spans="1:9" ht="12.75">
      <c r="A26" s="171" t="s">
        <v>128</v>
      </c>
      <c r="B26" s="172">
        <v>745</v>
      </c>
      <c r="C26" s="172">
        <v>745</v>
      </c>
      <c r="D26" s="178">
        <v>27</v>
      </c>
      <c r="E26" s="173">
        <v>125</v>
      </c>
      <c r="F26" s="174">
        <v>21</v>
      </c>
      <c r="G26" s="173">
        <v>131</v>
      </c>
      <c r="H26" s="175">
        <f t="shared" si="0"/>
        <v>16.778523489932887</v>
      </c>
      <c r="I26" s="176"/>
    </row>
    <row r="27" spans="1:9" ht="12.75">
      <c r="A27" s="171" t="s">
        <v>129</v>
      </c>
      <c r="B27" s="172">
        <v>134</v>
      </c>
      <c r="C27" s="172">
        <v>134</v>
      </c>
      <c r="D27" s="177">
        <v>3</v>
      </c>
      <c r="E27" s="173">
        <v>30</v>
      </c>
      <c r="F27" s="174">
        <v>6</v>
      </c>
      <c r="G27" s="173">
        <v>12</v>
      </c>
      <c r="H27" s="175">
        <f t="shared" si="0"/>
        <v>22.388059701492537</v>
      </c>
      <c r="I27" s="176"/>
    </row>
    <row r="28" spans="1:9" ht="12.75">
      <c r="A28" s="171" t="s">
        <v>130</v>
      </c>
      <c r="B28" s="172">
        <v>542</v>
      </c>
      <c r="C28" s="172">
        <v>542</v>
      </c>
      <c r="D28" s="173">
        <v>59</v>
      </c>
      <c r="E28" s="173">
        <v>93</v>
      </c>
      <c r="F28" s="174">
        <v>17</v>
      </c>
      <c r="G28" s="173">
        <v>175</v>
      </c>
      <c r="H28" s="175">
        <f t="shared" si="0"/>
        <v>17.15867158671587</v>
      </c>
      <c r="I28" s="176"/>
    </row>
    <row r="29" spans="1:9" ht="12.75">
      <c r="A29" s="171" t="s">
        <v>131</v>
      </c>
      <c r="B29" s="172">
        <v>215</v>
      </c>
      <c r="C29" s="172">
        <v>215</v>
      </c>
      <c r="D29" s="173">
        <v>12</v>
      </c>
      <c r="E29" s="173">
        <v>43</v>
      </c>
      <c r="F29" s="174">
        <v>7</v>
      </c>
      <c r="G29" s="173">
        <v>39</v>
      </c>
      <c r="H29" s="175">
        <f t="shared" si="0"/>
        <v>20</v>
      </c>
      <c r="I29" s="176"/>
    </row>
    <row r="30" spans="1:9" ht="12.75">
      <c r="A30" s="171" t="s">
        <v>132</v>
      </c>
      <c r="B30" s="172">
        <v>170</v>
      </c>
      <c r="C30" s="172">
        <v>170</v>
      </c>
      <c r="D30" s="173">
        <v>3</v>
      </c>
      <c r="E30" s="173">
        <v>26</v>
      </c>
      <c r="F30" s="174">
        <v>3</v>
      </c>
      <c r="G30" s="173">
        <v>33</v>
      </c>
      <c r="H30" s="175">
        <f t="shared" si="0"/>
        <v>15.294117647058824</v>
      </c>
      <c r="I30" s="176"/>
    </row>
    <row r="31" spans="1:9" ht="12.75">
      <c r="A31" s="171" t="s">
        <v>133</v>
      </c>
      <c r="B31" s="172">
        <v>114</v>
      </c>
      <c r="C31" s="172">
        <v>114</v>
      </c>
      <c r="D31" s="178">
        <v>9</v>
      </c>
      <c r="E31" s="173">
        <v>22</v>
      </c>
      <c r="F31" s="174">
        <v>4</v>
      </c>
      <c r="G31" s="173">
        <v>29</v>
      </c>
      <c r="H31" s="175">
        <f t="shared" si="0"/>
        <v>19.29824561403509</v>
      </c>
      <c r="I31" s="176"/>
    </row>
    <row r="32" spans="1:9" ht="12.75">
      <c r="A32" s="171" t="s">
        <v>134</v>
      </c>
      <c r="B32" s="172">
        <v>261</v>
      </c>
      <c r="C32" s="172">
        <v>261</v>
      </c>
      <c r="D32" s="178">
        <v>37</v>
      </c>
      <c r="E32" s="173">
        <v>40</v>
      </c>
      <c r="F32" s="174">
        <v>9</v>
      </c>
      <c r="G32" s="173">
        <v>68</v>
      </c>
      <c r="H32" s="175">
        <f t="shared" si="0"/>
        <v>15.32567049808429</v>
      </c>
      <c r="I32" s="176"/>
    </row>
    <row r="33" spans="1:9" ht="12.75">
      <c r="A33" s="171" t="s">
        <v>135</v>
      </c>
      <c r="B33" s="172">
        <v>474</v>
      </c>
      <c r="C33" s="172">
        <v>474</v>
      </c>
      <c r="D33" s="178">
        <v>34</v>
      </c>
      <c r="E33" s="173">
        <v>96</v>
      </c>
      <c r="F33" s="174">
        <v>23</v>
      </c>
      <c r="G33" s="173">
        <v>107</v>
      </c>
      <c r="H33" s="175">
        <f t="shared" si="0"/>
        <v>20.253164556962027</v>
      </c>
      <c r="I33" s="176"/>
    </row>
    <row r="34" spans="1:8" ht="12.75">
      <c r="A34" s="171" t="s">
        <v>136</v>
      </c>
      <c r="B34" s="172">
        <v>98</v>
      </c>
      <c r="C34" s="172">
        <v>98</v>
      </c>
      <c r="D34" s="178">
        <v>9</v>
      </c>
      <c r="E34" s="173">
        <v>11</v>
      </c>
      <c r="F34" s="174">
        <v>1</v>
      </c>
      <c r="G34" s="173">
        <v>38</v>
      </c>
      <c r="H34" s="175">
        <f t="shared" si="0"/>
        <v>11.224489795918368</v>
      </c>
    </row>
    <row r="35" spans="1:8" ht="12.75">
      <c r="A35" s="171" t="s">
        <v>137</v>
      </c>
      <c r="B35" s="172">
        <v>119</v>
      </c>
      <c r="C35" s="172">
        <v>119</v>
      </c>
      <c r="D35" s="173">
        <v>11</v>
      </c>
      <c r="E35" s="173">
        <v>11</v>
      </c>
      <c r="F35" s="174">
        <v>6</v>
      </c>
      <c r="G35" s="173">
        <v>43</v>
      </c>
      <c r="H35" s="175">
        <f t="shared" si="0"/>
        <v>9.243697478991596</v>
      </c>
    </row>
    <row r="36" spans="1:9" ht="12.75">
      <c r="A36" s="171" t="s">
        <v>138</v>
      </c>
      <c r="B36" s="172">
        <v>687</v>
      </c>
      <c r="C36" s="172">
        <v>687</v>
      </c>
      <c r="D36" s="173">
        <v>57</v>
      </c>
      <c r="E36" s="173">
        <v>109</v>
      </c>
      <c r="F36" s="174">
        <v>15</v>
      </c>
      <c r="G36" s="173">
        <v>171</v>
      </c>
      <c r="H36" s="175">
        <f t="shared" si="0"/>
        <v>15.86608442503639</v>
      </c>
      <c r="I36" s="176"/>
    </row>
    <row r="37" spans="1:9" ht="12.75">
      <c r="A37" s="171" t="s">
        <v>139</v>
      </c>
      <c r="B37" s="172">
        <v>406</v>
      </c>
      <c r="C37" s="172">
        <v>406</v>
      </c>
      <c r="D37" s="173">
        <v>24</v>
      </c>
      <c r="E37" s="173">
        <v>68</v>
      </c>
      <c r="F37" s="174">
        <v>11</v>
      </c>
      <c r="G37" s="173">
        <v>98</v>
      </c>
      <c r="H37" s="175">
        <f t="shared" si="0"/>
        <v>16.748768472906406</v>
      </c>
      <c r="I37" s="176"/>
    </row>
    <row r="38" spans="1:8" ht="12.75">
      <c r="A38" s="171" t="s">
        <v>140</v>
      </c>
      <c r="B38" s="172">
        <v>139</v>
      </c>
      <c r="C38" s="172">
        <v>139</v>
      </c>
      <c r="D38" s="178">
        <v>0</v>
      </c>
      <c r="E38" s="173">
        <v>12</v>
      </c>
      <c r="F38" s="174">
        <v>5</v>
      </c>
      <c r="G38" s="173">
        <v>21</v>
      </c>
      <c r="H38" s="175">
        <f t="shared" si="0"/>
        <v>8.633093525179856</v>
      </c>
    </row>
    <row r="39" spans="1:9" ht="12.75">
      <c r="A39" s="171" t="s">
        <v>141</v>
      </c>
      <c r="B39" s="172">
        <v>368</v>
      </c>
      <c r="C39" s="172">
        <v>368</v>
      </c>
      <c r="D39" s="178">
        <v>31</v>
      </c>
      <c r="E39" s="173">
        <v>80</v>
      </c>
      <c r="F39" s="174">
        <v>13</v>
      </c>
      <c r="G39" s="173">
        <v>105</v>
      </c>
      <c r="H39" s="175">
        <f t="shared" si="0"/>
        <v>21.73913043478261</v>
      </c>
      <c r="I39" s="176"/>
    </row>
    <row r="40" spans="1:9" ht="12.75">
      <c r="A40" s="171" t="s">
        <v>142</v>
      </c>
      <c r="B40" s="172">
        <v>144</v>
      </c>
      <c r="C40" s="172">
        <v>144</v>
      </c>
      <c r="D40" s="173">
        <v>10</v>
      </c>
      <c r="E40" s="173">
        <v>30</v>
      </c>
      <c r="F40" s="174">
        <v>3</v>
      </c>
      <c r="G40" s="173">
        <v>42</v>
      </c>
      <c r="H40" s="175">
        <f t="shared" si="0"/>
        <v>20.833333333333332</v>
      </c>
      <c r="I40" s="176"/>
    </row>
    <row r="41" spans="1:9" ht="12.75">
      <c r="A41" s="171" t="s">
        <v>143</v>
      </c>
      <c r="B41" s="172">
        <v>365</v>
      </c>
      <c r="C41" s="172">
        <v>365</v>
      </c>
      <c r="D41" s="173">
        <v>18</v>
      </c>
      <c r="E41" s="173">
        <v>72</v>
      </c>
      <c r="F41" s="174">
        <v>18</v>
      </c>
      <c r="G41" s="173">
        <v>61</v>
      </c>
      <c r="H41" s="175">
        <f t="shared" si="0"/>
        <v>19.726027397260275</v>
      </c>
      <c r="I41" s="176"/>
    </row>
    <row r="42" spans="1:9" ht="12.75">
      <c r="A42" s="171" t="s">
        <v>144</v>
      </c>
      <c r="B42" s="172">
        <v>963</v>
      </c>
      <c r="C42" s="172">
        <v>963</v>
      </c>
      <c r="D42" s="173">
        <v>45</v>
      </c>
      <c r="E42" s="173">
        <v>172</v>
      </c>
      <c r="F42" s="174">
        <v>33</v>
      </c>
      <c r="G42" s="173">
        <v>144</v>
      </c>
      <c r="H42" s="175">
        <f t="shared" si="0"/>
        <v>17.86085150571132</v>
      </c>
      <c r="I42" s="176"/>
    </row>
    <row r="43" spans="1:9" ht="12.75">
      <c r="A43" s="171" t="s">
        <v>145</v>
      </c>
      <c r="B43" s="172">
        <v>211</v>
      </c>
      <c r="C43" s="172">
        <v>211</v>
      </c>
      <c r="D43" s="178">
        <v>19</v>
      </c>
      <c r="E43" s="173">
        <v>40</v>
      </c>
      <c r="F43" s="174">
        <v>5</v>
      </c>
      <c r="G43" s="173">
        <v>71</v>
      </c>
      <c r="H43" s="175">
        <f t="shared" si="0"/>
        <v>18.95734597156398</v>
      </c>
      <c r="I43" s="176"/>
    </row>
    <row r="44" spans="1:8" ht="12.75">
      <c r="A44" s="171" t="s">
        <v>146</v>
      </c>
      <c r="B44" s="172">
        <v>120</v>
      </c>
      <c r="C44" s="172">
        <v>120</v>
      </c>
      <c r="D44" s="177">
        <v>2</v>
      </c>
      <c r="E44" s="173">
        <v>21</v>
      </c>
      <c r="F44" s="174">
        <v>0</v>
      </c>
      <c r="G44" s="173">
        <v>0</v>
      </c>
      <c r="H44" s="175">
        <f t="shared" si="0"/>
        <v>17.5</v>
      </c>
    </row>
    <row r="45" spans="1:9" ht="12.75">
      <c r="A45" s="171" t="s">
        <v>147</v>
      </c>
      <c r="B45" s="172">
        <v>434</v>
      </c>
      <c r="C45" s="172">
        <v>434</v>
      </c>
      <c r="D45" s="173">
        <v>18</v>
      </c>
      <c r="E45" s="173">
        <v>71</v>
      </c>
      <c r="F45" s="174">
        <v>13</v>
      </c>
      <c r="G45" s="173">
        <v>49</v>
      </c>
      <c r="H45" s="175">
        <f t="shared" si="0"/>
        <v>16.359447004608295</v>
      </c>
      <c r="I45" s="176"/>
    </row>
    <row r="46" spans="1:9" ht="12.75">
      <c r="A46" s="171" t="s">
        <v>148</v>
      </c>
      <c r="B46" s="172">
        <v>509</v>
      </c>
      <c r="C46" s="172">
        <v>509</v>
      </c>
      <c r="D46" s="173">
        <v>25</v>
      </c>
      <c r="E46" s="173">
        <v>93</v>
      </c>
      <c r="F46" s="174">
        <v>18</v>
      </c>
      <c r="G46" s="173">
        <v>105</v>
      </c>
      <c r="H46" s="175">
        <f t="shared" si="0"/>
        <v>18.271119842829076</v>
      </c>
      <c r="I46" s="176"/>
    </row>
    <row r="47" spans="1:9" ht="12.75">
      <c r="A47" s="171" t="s">
        <v>149</v>
      </c>
      <c r="B47" s="172">
        <v>281</v>
      </c>
      <c r="C47" s="172">
        <v>281</v>
      </c>
      <c r="D47" s="173">
        <v>19</v>
      </c>
      <c r="E47" s="173">
        <v>45</v>
      </c>
      <c r="F47" s="174">
        <v>11</v>
      </c>
      <c r="G47" s="173">
        <v>61</v>
      </c>
      <c r="H47" s="175">
        <f t="shared" si="0"/>
        <v>16.01423487544484</v>
      </c>
      <c r="I47" s="176"/>
    </row>
    <row r="48" spans="1:9" ht="12.75">
      <c r="A48" s="171" t="s">
        <v>150</v>
      </c>
      <c r="B48" s="172">
        <v>236</v>
      </c>
      <c r="C48" s="172">
        <v>236</v>
      </c>
      <c r="D48" s="173">
        <v>9</v>
      </c>
      <c r="E48" s="173">
        <v>52</v>
      </c>
      <c r="F48" s="174">
        <v>8</v>
      </c>
      <c r="G48" s="173">
        <v>47</v>
      </c>
      <c r="H48" s="175">
        <f t="shared" si="0"/>
        <v>22.033898305084747</v>
      </c>
      <c r="I48" s="176"/>
    </row>
    <row r="49" spans="1:9" ht="12.75">
      <c r="A49" s="171" t="s">
        <v>151</v>
      </c>
      <c r="B49" s="172">
        <v>523</v>
      </c>
      <c r="C49" s="172">
        <v>523</v>
      </c>
      <c r="D49" s="173">
        <v>82</v>
      </c>
      <c r="E49" s="173">
        <v>79</v>
      </c>
      <c r="F49" s="174">
        <v>17</v>
      </c>
      <c r="G49" s="173">
        <v>184</v>
      </c>
      <c r="H49" s="175">
        <f t="shared" si="0"/>
        <v>15.105162523900574</v>
      </c>
      <c r="I49" s="176"/>
    </row>
    <row r="50" spans="1:9" ht="12.75">
      <c r="A50" s="171" t="s">
        <v>152</v>
      </c>
      <c r="B50" s="172">
        <v>303</v>
      </c>
      <c r="C50" s="172">
        <v>303</v>
      </c>
      <c r="D50" s="173">
        <v>11</v>
      </c>
      <c r="E50" s="173">
        <v>48</v>
      </c>
      <c r="F50" s="174">
        <v>11</v>
      </c>
      <c r="G50" s="173">
        <v>50</v>
      </c>
      <c r="H50" s="175">
        <f t="shared" si="0"/>
        <v>15.841584158415841</v>
      </c>
      <c r="I50" s="176"/>
    </row>
    <row r="51" spans="1:9" ht="12.75">
      <c r="A51" s="171" t="s">
        <v>153</v>
      </c>
      <c r="B51" s="172">
        <v>187</v>
      </c>
      <c r="C51" s="172">
        <v>187</v>
      </c>
      <c r="D51" s="173">
        <v>2</v>
      </c>
      <c r="E51" s="173">
        <v>29</v>
      </c>
      <c r="F51" s="174">
        <v>12</v>
      </c>
      <c r="G51" s="173">
        <v>16</v>
      </c>
      <c r="H51" s="175">
        <f t="shared" si="0"/>
        <v>15.508021390374331</v>
      </c>
      <c r="I51" s="176"/>
    </row>
    <row r="52" spans="1:9" ht="12.75">
      <c r="A52" s="171" t="s">
        <v>154</v>
      </c>
      <c r="B52" s="172">
        <v>200</v>
      </c>
      <c r="C52" s="172">
        <v>200</v>
      </c>
      <c r="D52" s="178">
        <v>11</v>
      </c>
      <c r="E52" s="173">
        <v>32</v>
      </c>
      <c r="F52" s="174">
        <v>5</v>
      </c>
      <c r="G52" s="173">
        <v>29</v>
      </c>
      <c r="H52" s="175">
        <f t="shared" si="0"/>
        <v>16</v>
      </c>
      <c r="I52" s="176"/>
    </row>
    <row r="53" spans="1:9" ht="12.75">
      <c r="A53" s="171" t="s">
        <v>155</v>
      </c>
      <c r="B53" s="172">
        <v>146</v>
      </c>
      <c r="C53" s="172">
        <v>146</v>
      </c>
      <c r="D53" s="178">
        <v>2</v>
      </c>
      <c r="E53" s="173">
        <v>22</v>
      </c>
      <c r="F53" s="174">
        <v>3</v>
      </c>
      <c r="G53" s="173">
        <v>23</v>
      </c>
      <c r="H53" s="175">
        <f t="shared" si="0"/>
        <v>15.068493150684931</v>
      </c>
      <c r="I53" s="176"/>
    </row>
    <row r="54" spans="1:9" ht="12.75">
      <c r="A54" s="171" t="s">
        <v>156</v>
      </c>
      <c r="B54" s="172">
        <v>813</v>
      </c>
      <c r="C54" s="172">
        <v>813</v>
      </c>
      <c r="D54" s="173">
        <v>99</v>
      </c>
      <c r="E54" s="173">
        <v>143</v>
      </c>
      <c r="F54" s="174">
        <v>24</v>
      </c>
      <c r="G54" s="173">
        <v>395</v>
      </c>
      <c r="H54" s="175">
        <f t="shared" si="0"/>
        <v>17.589175891758916</v>
      </c>
      <c r="I54" s="176"/>
    </row>
    <row r="55" spans="1:9" ht="12.75">
      <c r="A55" s="171" t="s">
        <v>157</v>
      </c>
      <c r="B55" s="172">
        <v>946</v>
      </c>
      <c r="C55" s="172">
        <v>946</v>
      </c>
      <c r="D55" s="173">
        <v>67</v>
      </c>
      <c r="E55" s="173">
        <v>179</v>
      </c>
      <c r="F55" s="174">
        <v>31</v>
      </c>
      <c r="G55" s="173">
        <v>269</v>
      </c>
      <c r="H55" s="175">
        <f t="shared" si="0"/>
        <v>18.921775898520085</v>
      </c>
      <c r="I55" s="176"/>
    </row>
    <row r="56" spans="1:9" ht="12.75">
      <c r="A56" s="171" t="s">
        <v>158</v>
      </c>
      <c r="B56" s="172">
        <v>359</v>
      </c>
      <c r="C56" s="172">
        <v>359</v>
      </c>
      <c r="D56" s="173">
        <v>13</v>
      </c>
      <c r="E56" s="173">
        <v>57</v>
      </c>
      <c r="F56" s="174">
        <v>10</v>
      </c>
      <c r="G56" s="173">
        <v>78</v>
      </c>
      <c r="H56" s="175">
        <f t="shared" si="0"/>
        <v>15.877437325905293</v>
      </c>
      <c r="I56" s="176"/>
    </row>
    <row r="57" spans="1:8" s="184" customFormat="1" ht="13.5" thickBot="1">
      <c r="A57" s="179" t="s">
        <v>159</v>
      </c>
      <c r="B57" s="180">
        <f aca="true" t="shared" si="1" ref="B57:G57">SUM(B3:B56)</f>
        <v>18147</v>
      </c>
      <c r="C57" s="180">
        <f t="shared" si="1"/>
        <v>18147</v>
      </c>
      <c r="D57" s="180">
        <f t="shared" si="1"/>
        <v>1139</v>
      </c>
      <c r="E57" s="181">
        <f t="shared" si="1"/>
        <v>3115</v>
      </c>
      <c r="F57" s="182">
        <f t="shared" si="1"/>
        <v>600</v>
      </c>
      <c r="G57" s="181">
        <f t="shared" si="1"/>
        <v>4063</v>
      </c>
      <c r="H57" s="183">
        <f t="shared" si="0"/>
        <v>17.165371686780183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2" sqref="A2"/>
    </sheetView>
  </sheetViews>
  <sheetFormatPr defaultColWidth="9.140625" defaultRowHeight="12.75"/>
  <cols>
    <col min="1" max="1" width="34.140625" style="16" bestFit="1" customWidth="1"/>
    <col min="2" max="2" width="8.140625" style="129" customWidth="1"/>
    <col min="3" max="3" width="6.28125" style="129" customWidth="1"/>
    <col min="4" max="5" width="5.7109375" style="129" customWidth="1"/>
    <col min="6" max="6" width="4.140625" style="129" bestFit="1" customWidth="1"/>
    <col min="7" max="7" width="5.421875" style="129" customWidth="1"/>
    <col min="8" max="8" width="4.00390625" style="129" customWidth="1"/>
    <col min="9" max="9" width="5.421875" style="129" bestFit="1" customWidth="1"/>
    <col min="10" max="10" width="5.57421875" style="129" bestFit="1" customWidth="1"/>
    <col min="11" max="11" width="5.8515625" style="129" customWidth="1"/>
    <col min="12" max="12" width="5.140625" style="129" customWidth="1"/>
    <col min="13" max="13" width="5.57421875" style="129" customWidth="1"/>
    <col min="14" max="14" width="4.57421875" style="129" customWidth="1"/>
    <col min="15" max="15" width="6.00390625" style="129" bestFit="1" customWidth="1"/>
    <col min="16" max="16384" width="6.7109375" style="129" customWidth="1"/>
  </cols>
  <sheetData>
    <row r="1" spans="1:16" ht="13.5" thickBot="1">
      <c r="A1" s="14" t="s">
        <v>175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</row>
    <row r="2" spans="1:16" ht="106.5" thickBot="1">
      <c r="A2" s="130" t="s">
        <v>182</v>
      </c>
      <c r="B2" s="131" t="s">
        <v>78</v>
      </c>
      <c r="C2" s="132" t="s">
        <v>79</v>
      </c>
      <c r="D2" s="132" t="s">
        <v>80</v>
      </c>
      <c r="E2" s="132" t="s">
        <v>81</v>
      </c>
      <c r="F2" s="132" t="s">
        <v>82</v>
      </c>
      <c r="G2" s="132" t="s">
        <v>83</v>
      </c>
      <c r="H2" s="132" t="s">
        <v>84</v>
      </c>
      <c r="I2" s="132" t="s">
        <v>85</v>
      </c>
      <c r="J2" s="132" t="s">
        <v>86</v>
      </c>
      <c r="K2" s="132" t="s">
        <v>87</v>
      </c>
      <c r="L2" s="132" t="s">
        <v>88</v>
      </c>
      <c r="M2" s="132" t="s">
        <v>89</v>
      </c>
      <c r="N2" s="132" t="s">
        <v>90</v>
      </c>
      <c r="O2" s="133" t="s">
        <v>0</v>
      </c>
      <c r="P2" s="134" t="s">
        <v>1</v>
      </c>
    </row>
    <row r="3" spans="1:16" ht="12.75">
      <c r="A3" s="30" t="s">
        <v>91</v>
      </c>
      <c r="B3" s="135">
        <v>480</v>
      </c>
      <c r="C3" s="136">
        <v>402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7"/>
      <c r="P3" s="33">
        <f>SUM(B3:O3)</f>
        <v>882</v>
      </c>
    </row>
    <row r="4" spans="1:16" ht="12.75">
      <c r="A4" s="12" t="s">
        <v>92</v>
      </c>
      <c r="B4" s="138">
        <v>194</v>
      </c>
      <c r="C4" s="139">
        <v>2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P4" s="22">
        <f>SUM(B4:O4)</f>
        <v>196</v>
      </c>
    </row>
    <row r="5" spans="1:16" ht="12.75">
      <c r="A5" s="12" t="s">
        <v>93</v>
      </c>
      <c r="B5" s="142"/>
      <c r="C5" s="143">
        <v>3859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4"/>
      <c r="P5" s="22">
        <v>3859</v>
      </c>
    </row>
    <row r="6" spans="1:16" ht="12.75">
      <c r="A6" s="12" t="s">
        <v>94</v>
      </c>
      <c r="B6" s="14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  <c r="P6" s="22"/>
    </row>
    <row r="7" spans="1:16" ht="12.75">
      <c r="A7" s="12" t="s">
        <v>19</v>
      </c>
      <c r="B7" s="145"/>
      <c r="C7" s="146"/>
      <c r="D7" s="146">
        <v>300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  <c r="P7" s="22">
        <f aca="true" t="shared" si="0" ref="P7:P18">SUM(B7:O7)</f>
        <v>300</v>
      </c>
    </row>
    <row r="8" spans="1:16" ht="12.75">
      <c r="A8" s="12" t="s">
        <v>95</v>
      </c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>
        <v>8</v>
      </c>
      <c r="O8" s="147"/>
      <c r="P8" s="22">
        <f t="shared" si="0"/>
        <v>8</v>
      </c>
    </row>
    <row r="9" spans="1:16" ht="12.75">
      <c r="A9" s="148" t="s">
        <v>8</v>
      </c>
      <c r="B9" s="145"/>
      <c r="C9" s="146"/>
      <c r="D9" s="146"/>
      <c r="E9" s="146"/>
      <c r="F9" s="146">
        <v>2</v>
      </c>
      <c r="G9" s="146"/>
      <c r="H9" s="146"/>
      <c r="I9" s="146"/>
      <c r="J9" s="146"/>
      <c r="K9" s="146"/>
      <c r="L9" s="146"/>
      <c r="M9" s="146"/>
      <c r="N9" s="146"/>
      <c r="O9" s="147"/>
      <c r="P9" s="149">
        <f t="shared" si="0"/>
        <v>2</v>
      </c>
    </row>
    <row r="10" spans="1:16" ht="12.75">
      <c r="A10" s="12" t="s">
        <v>2</v>
      </c>
      <c r="B10" s="145"/>
      <c r="C10" s="146"/>
      <c r="D10" s="146"/>
      <c r="E10" s="146"/>
      <c r="F10" s="146">
        <v>385</v>
      </c>
      <c r="G10" s="146"/>
      <c r="H10" s="146"/>
      <c r="I10" s="146"/>
      <c r="J10" s="146"/>
      <c r="K10" s="146"/>
      <c r="L10" s="146"/>
      <c r="M10" s="146"/>
      <c r="N10" s="146"/>
      <c r="O10" s="147"/>
      <c r="P10" s="149">
        <f t="shared" si="0"/>
        <v>385</v>
      </c>
    </row>
    <row r="11" spans="1:16" ht="12.75">
      <c r="A11" s="12" t="s">
        <v>3</v>
      </c>
      <c r="B11" s="145"/>
      <c r="C11" s="146"/>
      <c r="D11" s="146"/>
      <c r="E11" s="146"/>
      <c r="F11" s="146"/>
      <c r="G11" s="150">
        <v>1316</v>
      </c>
      <c r="H11" s="146"/>
      <c r="I11" s="146"/>
      <c r="J11" s="146"/>
      <c r="K11" s="146"/>
      <c r="L11" s="146"/>
      <c r="M11" s="146"/>
      <c r="N11" s="146"/>
      <c r="O11" s="147"/>
      <c r="P11" s="22">
        <f t="shared" si="0"/>
        <v>1316</v>
      </c>
    </row>
    <row r="12" spans="1:16" ht="12.75">
      <c r="A12" s="12" t="s">
        <v>9</v>
      </c>
      <c r="B12" s="145"/>
      <c r="C12" s="146"/>
      <c r="D12" s="146"/>
      <c r="E12" s="146"/>
      <c r="F12" s="146"/>
      <c r="G12" s="146"/>
      <c r="H12" s="146">
        <v>257</v>
      </c>
      <c r="I12" s="146"/>
      <c r="J12" s="146"/>
      <c r="K12" s="146"/>
      <c r="L12" s="146"/>
      <c r="M12" s="146"/>
      <c r="N12" s="146"/>
      <c r="O12" s="147"/>
      <c r="P12" s="22">
        <f t="shared" si="0"/>
        <v>257</v>
      </c>
    </row>
    <row r="13" spans="1:16" ht="12.75">
      <c r="A13" s="12" t="s">
        <v>4</v>
      </c>
      <c r="B13" s="145"/>
      <c r="C13" s="146"/>
      <c r="D13" s="146"/>
      <c r="E13" s="146"/>
      <c r="F13" s="146"/>
      <c r="G13" s="146">
        <v>11</v>
      </c>
      <c r="H13" s="146"/>
      <c r="I13" s="146">
        <v>1078</v>
      </c>
      <c r="J13" s="146"/>
      <c r="K13" s="146"/>
      <c r="L13" s="146"/>
      <c r="M13" s="146"/>
      <c r="N13" s="146"/>
      <c r="O13" s="147"/>
      <c r="P13" s="22">
        <f t="shared" si="0"/>
        <v>1089</v>
      </c>
    </row>
    <row r="14" spans="1:16" ht="12.75">
      <c r="A14" s="12" t="s">
        <v>5</v>
      </c>
      <c r="B14" s="145"/>
      <c r="C14" s="146"/>
      <c r="D14" s="146"/>
      <c r="E14" s="146"/>
      <c r="F14" s="146"/>
      <c r="G14" s="146"/>
      <c r="H14" s="146"/>
      <c r="I14" s="146"/>
      <c r="J14" s="150">
        <v>1085</v>
      </c>
      <c r="K14" s="146"/>
      <c r="L14" s="146"/>
      <c r="M14" s="146"/>
      <c r="N14" s="146"/>
      <c r="O14" s="147"/>
      <c r="P14" s="22">
        <f t="shared" si="0"/>
        <v>1085</v>
      </c>
    </row>
    <row r="15" spans="1:16" ht="12.75">
      <c r="A15" s="12" t="s">
        <v>6</v>
      </c>
      <c r="B15" s="145"/>
      <c r="C15" s="146"/>
      <c r="D15" s="146"/>
      <c r="E15" s="146"/>
      <c r="F15" s="146"/>
      <c r="G15" s="146"/>
      <c r="H15" s="146"/>
      <c r="I15" s="146"/>
      <c r="J15" s="146"/>
      <c r="K15" s="150">
        <v>1817</v>
      </c>
      <c r="L15" s="146"/>
      <c r="M15" s="146"/>
      <c r="N15" s="146"/>
      <c r="O15" s="147"/>
      <c r="P15" s="22">
        <f t="shared" si="0"/>
        <v>1817</v>
      </c>
    </row>
    <row r="16" spans="1:16" ht="12.75">
      <c r="A16" s="12" t="s">
        <v>7</v>
      </c>
      <c r="B16" s="145"/>
      <c r="C16" s="146"/>
      <c r="D16" s="146"/>
      <c r="E16" s="146"/>
      <c r="F16" s="146"/>
      <c r="G16" s="146">
        <v>36</v>
      </c>
      <c r="H16" s="146"/>
      <c r="I16" s="146"/>
      <c r="J16" s="146"/>
      <c r="K16" s="146"/>
      <c r="L16" s="146">
        <v>872</v>
      </c>
      <c r="M16" s="146"/>
      <c r="N16" s="146"/>
      <c r="O16" s="147"/>
      <c r="P16" s="22">
        <f t="shared" si="0"/>
        <v>908</v>
      </c>
    </row>
    <row r="17" spans="1:16" ht="12.75">
      <c r="A17" s="12" t="s">
        <v>96</v>
      </c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>
        <v>123</v>
      </c>
      <c r="N17" s="146"/>
      <c r="O17" s="147"/>
      <c r="P17" s="22">
        <f t="shared" si="0"/>
        <v>123</v>
      </c>
    </row>
    <row r="18" spans="1:16" ht="12.75">
      <c r="A18" s="12" t="s">
        <v>20</v>
      </c>
      <c r="B18" s="145"/>
      <c r="C18" s="146">
        <v>4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51">
        <v>1726</v>
      </c>
      <c r="P18" s="22">
        <f t="shared" si="0"/>
        <v>1730</v>
      </c>
    </row>
    <row r="19" spans="1:16" ht="12.75">
      <c r="A19" s="13" t="s">
        <v>21</v>
      </c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/>
      <c r="P19" s="23"/>
    </row>
    <row r="20" spans="1:16" ht="13.5" thickBot="1">
      <c r="A20" s="154" t="s">
        <v>24</v>
      </c>
      <c r="B20" s="155">
        <v>131</v>
      </c>
      <c r="C20" s="156">
        <v>63</v>
      </c>
      <c r="D20" s="156"/>
      <c r="E20" s="156"/>
      <c r="F20" s="156"/>
      <c r="G20" s="156">
        <v>1</v>
      </c>
      <c r="H20" s="156"/>
      <c r="I20" s="156"/>
      <c r="J20" s="156"/>
      <c r="K20" s="156"/>
      <c r="L20" s="156"/>
      <c r="M20" s="156"/>
      <c r="N20" s="156"/>
      <c r="O20" s="157"/>
      <c r="P20" s="158">
        <f>SUM(B20:O20)</f>
        <v>195</v>
      </c>
    </row>
    <row r="21" spans="1:16" ht="13.5" thickBot="1">
      <c r="A21" s="159"/>
      <c r="B21" s="160">
        <f>SUM(B3:B20)</f>
        <v>805</v>
      </c>
      <c r="C21" s="161">
        <f>SUM(C3:C20)</f>
        <v>4330</v>
      </c>
      <c r="D21" s="161">
        <f>SUM(D3:D20)</f>
        <v>300</v>
      </c>
      <c r="E21" s="161"/>
      <c r="F21" s="161">
        <f aca="true" t="shared" si="1" ref="F21:O21">SUM(F3:F20)</f>
        <v>387</v>
      </c>
      <c r="G21" s="161">
        <f t="shared" si="1"/>
        <v>1364</v>
      </c>
      <c r="H21" s="161">
        <f t="shared" si="1"/>
        <v>257</v>
      </c>
      <c r="I21" s="161">
        <f t="shared" si="1"/>
        <v>1078</v>
      </c>
      <c r="J21" s="161">
        <f t="shared" si="1"/>
        <v>1085</v>
      </c>
      <c r="K21" s="161">
        <f t="shared" si="1"/>
        <v>1817</v>
      </c>
      <c r="L21" s="161">
        <f t="shared" si="1"/>
        <v>872</v>
      </c>
      <c r="M21" s="161">
        <f t="shared" si="1"/>
        <v>123</v>
      </c>
      <c r="N21" s="161">
        <f t="shared" si="1"/>
        <v>8</v>
      </c>
      <c r="O21" s="162">
        <f t="shared" si="1"/>
        <v>1726</v>
      </c>
      <c r="P21" s="163">
        <f>SUM(B21:O21)</f>
        <v>14152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carabellese-elena</cp:lastModifiedBy>
  <cp:lastPrinted>2013-06-24T07:02:19Z</cp:lastPrinted>
  <dcterms:created xsi:type="dcterms:W3CDTF">2010-08-12T12:35:51Z</dcterms:created>
  <dcterms:modified xsi:type="dcterms:W3CDTF">2013-06-24T12:18:55Z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