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35" windowWidth="17610" windowHeight="1021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<sst xmlns="http://schemas.openxmlformats.org/spreadsheetml/2006/main" count="225" uniqueCount="183">
  <si>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</si>
  <si>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</si>
  <si>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</si>
  <si>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</si>
  <si>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</si>
  <si>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</si>
  <si>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</si>
  <si>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</si>
  <si>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</si>
  <si>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</si>
  <si>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</si>
  <si>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</si>
  <si>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</si>
  <si>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</si>
  <si>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</si>
  <si>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</si>
  <si>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</si>
  <si>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</si>
  <si>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</si>
  <si>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</si>
  <si>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</si>
  <si>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</si>
  <si>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</si>
  <si>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</si>
  <si>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</si>
  <si>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</si>
  <si>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</si>
  <si>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</si>
  <si>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</si>
  <si>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</si>
  <si>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</si>
  <si>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</si>
  <si>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</si>
  <si>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</si>
  <si>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</si>
  <si>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</si>
  <si>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</si>
  <si>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</si>
  <si>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</si>
  <si>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</si>
  <si>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</si>
  <si>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</si>
  <si>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</si>
  <si>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</si>
  <si>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</si>
  <si>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</si>
  <si>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</si>
  <si>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</si>
  <si>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</si>
  <si>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</si>
  <si>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</si>
  <si>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</si>
  <si>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</si>
  <si>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</si>
  <si>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</si>
  <si>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</si>
  <si>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</si>
  <si>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</si>
  <si>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</si>
  <si>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Burlo Radiologia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</si>
  <si>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</si>
  <si>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</si>
  <si>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</si>
  <si>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</si>
  <si>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</si>
  <si>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</si>
  <si>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</si>
  <si>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</si>
  <si>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</si>
  <si>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AOUTS Zudecche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</si>
  <si>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</si>
  <si>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</si>
  <si>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</si>
  <si>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</si>
  <si>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</si>
  <si>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</si>
  <si>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</si>
  <si>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</si>
  <si>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</si>
  <si>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</si>
  <si>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</si>
  <si>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</si>
  <si>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</si>
  <si>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</si>
  <si>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</si>
  <si>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</si>
  <si>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</si>
  <si>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</si>
  <si>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</si>
  <si>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</si>
  <si>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</si>
  <si>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</si>
  <si>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</si>
  <si>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</si>
  <si>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</si>
  <si>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</si>
  <si>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</si>
  <si>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</si>
  <si>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</si>
  <si>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</si>
  <si>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</si>
  <si>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</si>
  <si>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</si>
  <si>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</si>
  <si>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</si>
  <si>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</si>
  <si>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</si>
  <si>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</si>
  <si>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</si>
  <si>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</si>
  <si>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</si>
  <si>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</si>
  <si>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</si>
  <si>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</si>
  <si>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</si>
  <si>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</si>
  <si>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</si>
  <si>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</si>
  <si>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</si>
  <si>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</si>
  <si>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</si>
  <si>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</si>
  <si>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</si>
  <si>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</si>
  <si>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</si>
  <si>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</si>
  <si>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</si>
  <si>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</si>
  <si>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</si>
  <si>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</si>
  <si>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</si>
  <si>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</si>
  <si>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</si>
  <si>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</si>
  <si>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</si>
  <si>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</si>
  <si>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</si>
  <si>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</si>
  <si>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</si>
  <si>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</si>
  <si>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</si>
  <si>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</si>
  <si>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</si>
  <si>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</si>
  <si>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</si>
  <si>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</si>
  <si>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</si>
  <si>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</si>
  <si>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</si>
  <si>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</si>
  <si>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</si>
  <si>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</si>
  <si>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</si>
  <si>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</si>
  <si>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</si>
  <si>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</si>
  <si>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</si>
  <si>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</si>
  <si>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</si>
  <si>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</si>
  <si>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</si>
  <si>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</si>
  <si>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</si>
  <si>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</si>
  <si>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</si>
  <si>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</si>
  <si>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</si>
  <si>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</si>
  <si>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</si>
  <si>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TOTALE ESCLUSO LABORATORIO (vedi prelievi)</t>
  </si>
  <si>
    <t>Call Center Regionale *</t>
  </si>
  <si>
    <t>DIP</t>
  </si>
  <si>
    <t>DSM</t>
  </si>
  <si>
    <t>* non conteggiate prestazioni per Direzione Centrale Salute per Screening</t>
  </si>
  <si>
    <t>ASS1 Ambulatori Distretti</t>
  </si>
  <si>
    <t>Estrapolazione ed elaborazione effettuta da: Francesca Valentini</t>
  </si>
  <si>
    <t>Luglio 2013</t>
  </si>
  <si>
    <t>Periodo di analisi:01/07/2013 - 31/07/2013</t>
  </si>
  <si>
    <t>Dati estrapolati da "Business Objects":19/08/2013</t>
  </si>
  <si>
    <t>LUGLIO 2013</t>
  </si>
  <si>
    <t>Intervallo di analisi: 01/07/2013 - 31/07/2013</t>
  </si>
  <si>
    <t>DETTAGLIO PRELIEVI PER STRUTTURA LUGLIO</t>
  </si>
  <si>
    <t>** i totali della AOUTS di sportelli e referenti non corrispondono alla prima tabella per la parametrizzazione dello sportello Ragioneria Nordio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</si>
</sst>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/>
      <right style="medium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8" fillId="3" borderId="32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6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8" xfId="0" applyFont="1" applyFill="1" applyBorder="1" applyAlignment="1">
      <alignment vertical="center" wrapText="1"/>
    </xf>
    <xf numFmtId="3" fontId="4" fillId="4" borderId="39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0" xfId="0" applyFont="1" applyFill="1" applyBorder="1" applyAlignment="1">
      <alignment horizontal="center" textRotation="90" wrapText="1"/>
    </xf>
    <xf numFmtId="0" fontId="4" fillId="4" borderId="41" xfId="0" applyFont="1" applyFill="1" applyBorder="1" applyAlignment="1">
      <alignment horizontal="center" textRotation="90" wrapText="1"/>
    </xf>
    <xf numFmtId="0" fontId="17" fillId="5" borderId="38" xfId="0" applyFont="1" applyFill="1" applyBorder="1" applyAlignment="1">
      <alignment vertical="center" wrapText="1"/>
    </xf>
    <xf numFmtId="3" fontId="4" fillId="5" borderId="39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40" xfId="0" applyFont="1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3" fontId="14" fillId="0" borderId="4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3" borderId="44" xfId="0" applyNumberFormat="1" applyFont="1" applyFill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33" xfId="0" applyNumberFormat="1" applyFont="1" applyFill="1" applyBorder="1" applyAlignment="1">
      <alignment/>
    </xf>
    <xf numFmtId="3" fontId="0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51" xfId="0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52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3" fontId="14" fillId="0" borderId="54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 horizontal="right"/>
    </xf>
    <xf numFmtId="3" fontId="0" fillId="3" borderId="47" xfId="0" applyNumberFormat="1" applyFont="1" applyFill="1" applyBorder="1" applyAlignment="1">
      <alignment horizontal="right"/>
    </xf>
    <xf numFmtId="3" fontId="0" fillId="3" borderId="60" xfId="0" applyNumberFormat="1" applyFont="1" applyFill="1" applyBorder="1" applyAlignment="1">
      <alignment horizontal="right"/>
    </xf>
    <xf numFmtId="3" fontId="14" fillId="0" borderId="61" xfId="0" applyNumberFormat="1" applyFont="1" applyBorder="1" applyAlignment="1">
      <alignment horizontal="right"/>
    </xf>
    <xf numFmtId="3" fontId="14" fillId="0" borderId="62" xfId="0" applyNumberFormat="1" applyFont="1" applyBorder="1" applyAlignment="1">
      <alignment horizontal="right"/>
    </xf>
    <xf numFmtId="3" fontId="14" fillId="0" borderId="35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0" fontId="8" fillId="0" borderId="50" xfId="0" applyFont="1" applyBorder="1" applyAlignment="1">
      <alignment/>
    </xf>
    <xf numFmtId="3" fontId="14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3" fontId="14" fillId="0" borderId="68" xfId="0" applyNumberFormat="1" applyFont="1" applyBorder="1" applyAlignment="1">
      <alignment horizontal="right"/>
    </xf>
    <xf numFmtId="3" fontId="0" fillId="0" borderId="69" xfId="0" applyNumberFormat="1" applyBorder="1" applyAlignment="1">
      <alignment/>
    </xf>
    <xf numFmtId="3" fontId="0" fillId="0" borderId="70" xfId="0" applyNumberFormat="1" applyFont="1" applyBorder="1" applyAlignment="1">
      <alignment horizontal="right"/>
    </xf>
    <xf numFmtId="3" fontId="14" fillId="0" borderId="70" xfId="0" applyNumberFormat="1" applyFont="1" applyBorder="1" applyAlignment="1">
      <alignment horizontal="right"/>
    </xf>
    <xf numFmtId="3" fontId="0" fillId="0" borderId="67" xfId="0" applyNumberFormat="1" applyBorder="1" applyAlignment="1">
      <alignment/>
    </xf>
    <xf numFmtId="3" fontId="14" fillId="0" borderId="6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4" fillId="0" borderId="73" xfId="0" applyFont="1" applyFill="1" applyBorder="1" applyAlignment="1">
      <alignment/>
    </xf>
    <xf numFmtId="3" fontId="0" fillId="0" borderId="74" xfId="0" applyNumberForma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3" fontId="5" fillId="0" borderId="7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77" xfId="0" applyNumberFormat="1" applyFont="1" applyFill="1" applyBorder="1" applyAlignment="1">
      <alignment horizontal="right"/>
    </xf>
    <xf numFmtId="3" fontId="5" fillId="0" borderId="78" xfId="0" applyNumberFormat="1" applyFont="1" applyFill="1" applyBorder="1" applyAlignment="1">
      <alignment horizontal="right"/>
    </xf>
    <xf numFmtId="3" fontId="5" fillId="0" borderId="79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6" fillId="2" borderId="80" xfId="0" applyFont="1" applyFill="1" applyBorder="1" applyAlignment="1">
      <alignment vertical="center"/>
    </xf>
    <xf numFmtId="0" fontId="4" fillId="2" borderId="81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vertical="center"/>
    </xf>
    <xf numFmtId="0" fontId="4" fillId="6" borderId="81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3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6" borderId="11" xfId="0" applyNumberFormat="1" applyFont="1" applyFill="1" applyBorder="1" applyAlignment="1">
      <alignment/>
    </xf>
    <xf numFmtId="2" fontId="0" fillId="0" borderId="84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Font="1" applyBorder="1" applyAlignment="1">
      <alignment horizontal="right"/>
    </xf>
    <xf numFmtId="0" fontId="8" fillId="0" borderId="85" xfId="0" applyFont="1" applyBorder="1" applyAlignment="1">
      <alignment/>
    </xf>
    <xf numFmtId="3" fontId="8" fillId="0" borderId="75" xfId="0" applyNumberFormat="1" applyFont="1" applyBorder="1" applyAlignment="1">
      <alignment horizontal="right"/>
    </xf>
    <xf numFmtId="3" fontId="8" fillId="0" borderId="75" xfId="0" applyNumberFormat="1" applyFont="1" applyBorder="1" applyAlignment="1">
      <alignment/>
    </xf>
    <xf numFmtId="3" fontId="8" fillId="6" borderId="75" xfId="0" applyNumberFormat="1" applyFont="1" applyFill="1" applyBorder="1" applyAlignment="1">
      <alignment/>
    </xf>
    <xf numFmtId="2" fontId="8" fillId="0" borderId="8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3" fillId="7" borderId="87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 wrapText="1"/>
    </xf>
    <xf numFmtId="0" fontId="8" fillId="8" borderId="90" xfId="0" applyFont="1" applyFill="1" applyBorder="1" applyAlignment="1">
      <alignment horizontal="center" vertical="center"/>
    </xf>
    <xf numFmtId="0" fontId="8" fillId="8" borderId="91" xfId="0" applyFont="1" applyFill="1" applyBorder="1" applyAlignment="1">
      <alignment horizontal="center" vertical="center"/>
    </xf>
    <xf numFmtId="0" fontId="8" fillId="7" borderId="92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3" fontId="0" fillId="0" borderId="93" xfId="0" applyNumberFormat="1" applyFont="1" applyBorder="1" applyAlignment="1">
      <alignment horizontal="right"/>
    </xf>
    <xf numFmtId="3" fontId="0" fillId="3" borderId="94" xfId="0" applyNumberFormat="1" applyFont="1" applyFill="1" applyBorder="1" applyAlignment="1">
      <alignment/>
    </xf>
    <xf numFmtId="3" fontId="0" fillId="0" borderId="95" xfId="0" applyNumberFormat="1" applyFont="1" applyBorder="1" applyAlignment="1">
      <alignment horizontal="right"/>
    </xf>
    <xf numFmtId="3" fontId="0" fillId="3" borderId="64" xfId="0" applyNumberFormat="1" applyFont="1" applyFill="1" applyBorder="1" applyAlignment="1">
      <alignment/>
    </xf>
    <xf numFmtId="3" fontId="0" fillId="0" borderId="84" xfId="0" applyNumberFormat="1" applyBorder="1" applyAlignment="1">
      <alignment/>
    </xf>
    <xf numFmtId="0" fontId="7" fillId="2" borderId="4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96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7" borderId="92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8" fillId="3" borderId="99" xfId="0" applyFont="1" applyFill="1" applyBorder="1" applyAlignment="1">
      <alignment horizontal="center" vertical="center"/>
    </xf>
    <xf numFmtId="0" fontId="8" fillId="3" borderId="100" xfId="0" applyFont="1" applyFill="1" applyBorder="1" applyAlignment="1">
      <alignment horizontal="center" vertical="center"/>
    </xf>
    <xf numFmtId="0" fontId="13" fillId="7" borderId="89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88" xfId="0" applyFont="1" applyFill="1" applyBorder="1" applyAlignment="1">
      <alignment horizontal="center" vertical="center"/>
    </xf>
    <xf numFmtId="0" fontId="13" fillId="7" borderId="101" xfId="0" applyFont="1" applyFill="1" applyBorder="1" applyAlignment="1">
      <alignment horizontal="center" vertical="center"/>
    </xf>
    <xf numFmtId="0" fontId="8" fillId="8" borderId="90" xfId="0" applyFont="1" applyFill="1" applyBorder="1" applyAlignment="1">
      <alignment horizontal="center" vertical="center"/>
    </xf>
    <xf numFmtId="0" fontId="8" fillId="8" borderId="97" xfId="0" applyFont="1" applyFill="1" applyBorder="1" applyAlignment="1">
      <alignment horizontal="center" vertical="center"/>
    </xf>
    <xf numFmtId="0" fontId="8" fillId="8" borderId="91" xfId="0" applyFont="1" applyFill="1" applyBorder="1" applyAlignment="1">
      <alignment horizontal="center" vertical="center"/>
    </xf>
    <xf numFmtId="0" fontId="8" fillId="8" borderId="98" xfId="0" applyFont="1" applyFill="1" applyBorder="1" applyAlignment="1">
      <alignment horizontal="center" vertical="center"/>
    </xf>
    <xf numFmtId="0" fontId="8" fillId="8" borderId="99" xfId="0" applyFont="1" applyFill="1" applyBorder="1" applyAlignment="1">
      <alignment horizontal="center" vertical="center"/>
    </xf>
    <xf numFmtId="0" fontId="8" fillId="8" borderId="100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8" fillId="9" borderId="92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3" fillId="9" borderId="89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88" xfId="0" applyFont="1" applyFill="1" applyBorder="1" applyAlignment="1">
      <alignment horizontal="center" vertical="center"/>
    </xf>
    <xf numFmtId="0" fontId="13" fillId="9" borderId="101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3" fontId="0" fillId="0" borderId="104" xfId="0" applyNumberFormat="1" applyFont="1" applyBorder="1" applyAlignment="1">
      <alignment/>
    </xf>
    <xf numFmtId="3" fontId="0" fillId="0" borderId="105" xfId="0" applyNumberFormat="1" applyFont="1" applyFill="1" applyBorder="1" applyAlignment="1">
      <alignment horizontal="right"/>
    </xf>
    <xf numFmtId="3" fontId="0" fillId="0" borderId="106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4">
      <selection activeCell="A4" sqref="A4:Q4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s="5" customFormat="1" ht="18">
      <c r="A2" s="201" t="s">
        <v>12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s="5" customFormat="1" ht="18">
      <c r="A3" s="201" t="s">
        <v>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</row>
    <row r="4" spans="1:17" s="5" customFormat="1" ht="18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s="5" customFormat="1" ht="18.75">
      <c r="A5" s="203" t="s">
        <v>14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pans="1:17" s="5" customFormat="1" ht="18.75" thickBot="1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</row>
    <row r="7" spans="1:17" s="5" customFormat="1" ht="18">
      <c r="A7" s="205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199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9"/>
    </row>
    <row r="10" spans="1:17" s="5" customFormat="1" ht="45">
      <c r="A10" s="210" t="s">
        <v>15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s="5" customFormat="1" ht="45">
      <c r="A11" s="210" t="s">
        <v>16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2"/>
    </row>
    <row r="12" spans="1:17" s="5" customFormat="1" ht="45">
      <c r="A12" s="210" t="s">
        <v>17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2"/>
    </row>
    <row r="13" spans="1:17" s="5" customFormat="1" ht="30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5"/>
    </row>
    <row r="14" spans="1:17" s="5" customFormat="1" ht="45">
      <c r="A14" s="216" t="s">
        <v>176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8"/>
    </row>
    <row r="15" spans="1:17" s="5" customFormat="1" ht="18">
      <c r="A15" s="199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9"/>
    </row>
    <row r="16" spans="1:17" s="5" customFormat="1" ht="18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1"/>
    </row>
    <row r="17" spans="1:17" s="5" customFormat="1" ht="18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1"/>
    </row>
    <row r="18" spans="1:17" s="5" customFormat="1" ht="20.25">
      <c r="A18" s="222" t="s">
        <v>18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4"/>
    </row>
    <row r="19" spans="1:17" s="5" customFormat="1" ht="2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s="5" customFormat="1" ht="20.25">
      <c r="A20" s="230" t="s">
        <v>177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2"/>
    </row>
    <row r="21" spans="1:17" s="5" customFormat="1" ht="20.25">
      <c r="A21" s="222" t="s">
        <v>178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4"/>
    </row>
    <row r="22" spans="1:17" s="5" customFormat="1" ht="20.25">
      <c r="A22" s="222" t="s">
        <v>175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4"/>
    </row>
    <row r="23" spans="1:17" s="5" customFormat="1" ht="20.25">
      <c r="A23" s="222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4"/>
    </row>
    <row r="24" spans="1:17" s="5" customFormat="1" ht="20.25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7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2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23:Q23"/>
    <mergeCell ref="A24:Q24"/>
    <mergeCell ref="A26:Q26"/>
    <mergeCell ref="A18:Q18"/>
    <mergeCell ref="A20:Q20"/>
    <mergeCell ref="A21:Q21"/>
    <mergeCell ref="A22:Q22"/>
    <mergeCell ref="A14:Q14"/>
    <mergeCell ref="A15:Q15"/>
    <mergeCell ref="A16:Q16"/>
    <mergeCell ref="A17:Q17"/>
    <mergeCell ref="A10:Q10"/>
    <mergeCell ref="A11:Q11"/>
    <mergeCell ref="A12:Q12"/>
    <mergeCell ref="A13:Q13"/>
    <mergeCell ref="A5:Q5"/>
    <mergeCell ref="A6:Q6"/>
    <mergeCell ref="A7:Q7"/>
    <mergeCell ref="A9:Q9"/>
    <mergeCell ref="A1:Q1"/>
    <mergeCell ref="A2:Q2"/>
    <mergeCell ref="A3:Q3"/>
    <mergeCell ref="A4:Q4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4.421875" style="0" customWidth="1"/>
    <col min="3" max="3" width="16.140625" style="0" customWidth="1"/>
    <col min="4" max="4" width="17.421875" style="0" customWidth="1"/>
    <col min="5" max="5" width="9.57421875" style="0" customWidth="1"/>
    <col min="6" max="6" width="13.28125" style="0" customWidth="1"/>
    <col min="7" max="7" width="9.8515625" style="0" customWidth="1"/>
  </cols>
  <sheetData>
    <row r="1" ht="12.75">
      <c r="A1" s="72" t="s">
        <v>179</v>
      </c>
    </row>
    <row r="3" ht="13.5" thickBot="1"/>
    <row r="4" spans="1:7" ht="27.75" customHeight="1" thickBot="1" thickTop="1">
      <c r="A4" s="189" t="s">
        <v>30</v>
      </c>
      <c r="B4" s="188" t="s">
        <v>31</v>
      </c>
      <c r="C4" s="187" t="s">
        <v>76</v>
      </c>
      <c r="D4" s="190" t="s">
        <v>77</v>
      </c>
      <c r="E4" s="193" t="s">
        <v>34</v>
      </c>
      <c r="F4" s="191" t="s">
        <v>32</v>
      </c>
      <c r="G4" s="192" t="s">
        <v>33</v>
      </c>
    </row>
    <row r="5" spans="1:7" ht="14.25" thickBot="1" thickTop="1">
      <c r="A5" s="100" t="s">
        <v>35</v>
      </c>
      <c r="B5" s="97">
        <v>14994</v>
      </c>
      <c r="C5" s="118"/>
      <c r="D5" s="46"/>
      <c r="E5" s="95">
        <v>2636</v>
      </c>
      <c r="F5" s="87">
        <v>831</v>
      </c>
      <c r="G5" s="49">
        <v>3079</v>
      </c>
    </row>
    <row r="6" spans="1:8" ht="13.5" thickBot="1">
      <c r="A6" s="98" t="s">
        <v>38</v>
      </c>
      <c r="B6" s="45">
        <v>2605</v>
      </c>
      <c r="C6" s="119">
        <v>4466</v>
      </c>
      <c r="D6" s="39">
        <v>3290</v>
      </c>
      <c r="E6" s="57">
        <v>889</v>
      </c>
      <c r="F6" s="88">
        <v>4232</v>
      </c>
      <c r="G6" s="41">
        <v>6304</v>
      </c>
      <c r="H6" s="200"/>
    </row>
    <row r="7" spans="1:8" ht="13.5" thickBot="1">
      <c r="A7" s="98" t="s">
        <v>36</v>
      </c>
      <c r="B7" s="45">
        <v>2190</v>
      </c>
      <c r="C7" s="119">
        <v>1026</v>
      </c>
      <c r="D7" s="39">
        <v>808</v>
      </c>
      <c r="E7" s="57">
        <v>589</v>
      </c>
      <c r="F7" s="88">
        <v>1956</v>
      </c>
      <c r="G7" s="41">
        <v>3167</v>
      </c>
      <c r="H7" s="200"/>
    </row>
    <row r="8" spans="1:8" ht="13.5" thickBot="1">
      <c r="A8" s="98" t="s">
        <v>37</v>
      </c>
      <c r="B8" s="45">
        <v>1713</v>
      </c>
      <c r="C8" s="119">
        <v>2688</v>
      </c>
      <c r="D8" s="39">
        <v>1423</v>
      </c>
      <c r="E8" s="57">
        <v>374</v>
      </c>
      <c r="F8" s="88">
        <v>1170</v>
      </c>
      <c r="G8" s="41">
        <v>5418</v>
      </c>
      <c r="H8" s="200"/>
    </row>
    <row r="9" spans="1:8" ht="13.5" thickBot="1">
      <c r="A9" s="98" t="s">
        <v>67</v>
      </c>
      <c r="B9" s="45">
        <v>1265</v>
      </c>
      <c r="C9" s="119">
        <v>96</v>
      </c>
      <c r="D9" s="39">
        <v>1</v>
      </c>
      <c r="E9" s="57">
        <v>230</v>
      </c>
      <c r="F9" s="88">
        <v>1697</v>
      </c>
      <c r="G9" s="41">
        <v>493</v>
      </c>
      <c r="H9" s="200"/>
    </row>
    <row r="10" spans="1:8" ht="13.5" thickBot="1">
      <c r="A10" s="98" t="s">
        <v>40</v>
      </c>
      <c r="B10" s="45">
        <v>1056</v>
      </c>
      <c r="C10" s="119">
        <v>1033</v>
      </c>
      <c r="D10" s="39">
        <v>917</v>
      </c>
      <c r="E10" s="57">
        <v>279</v>
      </c>
      <c r="F10" s="88">
        <v>555</v>
      </c>
      <c r="G10" s="41">
        <v>661</v>
      </c>
      <c r="H10" s="200"/>
    </row>
    <row r="11" spans="1:11" ht="13.5" thickBot="1">
      <c r="A11" s="98" t="s">
        <v>69</v>
      </c>
      <c r="B11" s="45">
        <v>217</v>
      </c>
      <c r="C11" s="119"/>
      <c r="D11" s="39"/>
      <c r="E11" s="96">
        <v>62</v>
      </c>
      <c r="F11" s="88">
        <v>28</v>
      </c>
      <c r="G11" s="41">
        <v>156</v>
      </c>
      <c r="K11" s="40"/>
    </row>
    <row r="12" spans="1:8" ht="13.5" thickBot="1">
      <c r="A12" s="98" t="s">
        <v>45</v>
      </c>
      <c r="B12" s="45">
        <v>113</v>
      </c>
      <c r="C12" s="119">
        <v>436</v>
      </c>
      <c r="D12" s="39">
        <v>379</v>
      </c>
      <c r="E12" s="57">
        <v>41</v>
      </c>
      <c r="F12" s="88">
        <v>62</v>
      </c>
      <c r="G12" s="41">
        <v>199</v>
      </c>
      <c r="H12" s="200"/>
    </row>
    <row r="13" spans="1:8" ht="13.5" thickBot="1">
      <c r="A13" s="98" t="s">
        <v>46</v>
      </c>
      <c r="B13" s="45">
        <v>37</v>
      </c>
      <c r="C13" s="119"/>
      <c r="D13" s="39"/>
      <c r="E13" s="57">
        <v>9</v>
      </c>
      <c r="F13" s="88">
        <v>58</v>
      </c>
      <c r="G13" s="41">
        <v>24</v>
      </c>
      <c r="H13" s="200"/>
    </row>
    <row r="14" spans="1:8" ht="13.5" thickBot="1">
      <c r="A14" s="98" t="s">
        <v>39</v>
      </c>
      <c r="B14" s="45">
        <v>15</v>
      </c>
      <c r="C14" s="119">
        <v>1528</v>
      </c>
      <c r="D14" s="39">
        <v>1347</v>
      </c>
      <c r="E14" s="57">
        <v>48</v>
      </c>
      <c r="F14" s="261">
        <v>275</v>
      </c>
      <c r="G14" s="41">
        <v>549</v>
      </c>
      <c r="H14" s="200"/>
    </row>
    <row r="15" spans="1:8" ht="13.5" thickBot="1">
      <c r="A15" s="98" t="s">
        <v>42</v>
      </c>
      <c r="B15" s="45">
        <v>5</v>
      </c>
      <c r="C15" s="119">
        <v>1113</v>
      </c>
      <c r="D15" s="39">
        <v>997</v>
      </c>
      <c r="E15" s="57">
        <v>24</v>
      </c>
      <c r="F15" s="261">
        <v>38</v>
      </c>
      <c r="G15" s="41">
        <v>502</v>
      </c>
      <c r="H15" s="262"/>
    </row>
    <row r="16" spans="1:8" ht="13.5" thickBot="1">
      <c r="A16" s="98" t="s">
        <v>44</v>
      </c>
      <c r="B16" s="45">
        <v>10</v>
      </c>
      <c r="C16" s="119">
        <v>917</v>
      </c>
      <c r="D16" s="39">
        <v>781</v>
      </c>
      <c r="E16" s="57">
        <v>14</v>
      </c>
      <c r="F16" s="261">
        <v>121</v>
      </c>
      <c r="G16" s="41">
        <v>371</v>
      </c>
      <c r="H16" s="200"/>
    </row>
    <row r="17" spans="1:8" ht="13.5" thickBot="1">
      <c r="A17" s="63" t="s">
        <v>41</v>
      </c>
      <c r="B17" s="102">
        <v>4</v>
      </c>
      <c r="C17" s="120">
        <v>924</v>
      </c>
      <c r="D17" s="66">
        <v>831</v>
      </c>
      <c r="E17" s="62">
        <v>76</v>
      </c>
      <c r="F17" s="263">
        <v>59</v>
      </c>
      <c r="G17" s="41">
        <v>211</v>
      </c>
      <c r="H17" s="262"/>
    </row>
    <row r="18" spans="1:7" ht="15.75" thickBot="1">
      <c r="A18" s="101" t="s">
        <v>47</v>
      </c>
      <c r="B18" s="104">
        <f aca="true" t="shared" si="0" ref="B18:G18">SUM(B5:B17)</f>
        <v>24224</v>
      </c>
      <c r="C18" s="121">
        <f t="shared" si="0"/>
        <v>14227</v>
      </c>
      <c r="D18" s="112">
        <f t="shared" si="0"/>
        <v>10774</v>
      </c>
      <c r="E18" s="113">
        <f t="shared" si="0"/>
        <v>5271</v>
      </c>
      <c r="F18" s="112">
        <f t="shared" si="0"/>
        <v>11082</v>
      </c>
      <c r="G18" s="51">
        <f t="shared" si="0"/>
        <v>21134</v>
      </c>
    </row>
    <row r="19" spans="1:7" ht="15.75" customHeight="1" thickTop="1">
      <c r="A19" s="58"/>
      <c r="B19" s="59"/>
      <c r="C19" s="59"/>
      <c r="D19" s="60"/>
      <c r="E19" s="61"/>
      <c r="F19" s="61"/>
      <c r="G19" s="59"/>
    </row>
    <row r="20" ht="13.5" thickBot="1">
      <c r="E20" s="64"/>
    </row>
    <row r="21" spans="1:7" ht="12" customHeight="1" thickTop="1">
      <c r="A21" s="241" t="s">
        <v>66</v>
      </c>
      <c r="B21" s="243" t="s">
        <v>31</v>
      </c>
      <c r="C21" s="243" t="s">
        <v>76</v>
      </c>
      <c r="D21" s="245" t="s">
        <v>77</v>
      </c>
      <c r="E21" s="249" t="s">
        <v>34</v>
      </c>
      <c r="F21" s="247" t="s">
        <v>32</v>
      </c>
      <c r="G21" s="233" t="s">
        <v>63</v>
      </c>
    </row>
    <row r="22" spans="1:7" ht="12" customHeight="1" thickBot="1">
      <c r="A22" s="242"/>
      <c r="B22" s="244"/>
      <c r="C22" s="251"/>
      <c r="D22" s="246"/>
      <c r="E22" s="250"/>
      <c r="F22" s="248"/>
      <c r="G22" s="234"/>
    </row>
    <row r="23" spans="1:7" ht="14.25" thickBot="1" thickTop="1">
      <c r="A23" s="103" t="s">
        <v>170</v>
      </c>
      <c r="B23" s="106">
        <v>9929</v>
      </c>
      <c r="C23" s="122"/>
      <c r="D23" s="107"/>
      <c r="E23" s="105"/>
      <c r="F23" s="71"/>
      <c r="G23" s="50"/>
    </row>
    <row r="24" ht="14.25" thickBot="1" thickTop="1">
      <c r="E24" s="64"/>
    </row>
    <row r="25" spans="1:7" ht="12" customHeight="1" thickTop="1">
      <c r="A25" s="254" t="s">
        <v>48</v>
      </c>
      <c r="B25" s="256" t="s">
        <v>31</v>
      </c>
      <c r="C25" s="256" t="s">
        <v>76</v>
      </c>
      <c r="D25" s="235" t="s">
        <v>77</v>
      </c>
      <c r="E25" s="239" t="s">
        <v>34</v>
      </c>
      <c r="F25" s="237" t="s">
        <v>32</v>
      </c>
      <c r="G25" s="252" t="s">
        <v>63</v>
      </c>
    </row>
    <row r="26" spans="1:7" ht="12" customHeight="1" thickBot="1">
      <c r="A26" s="255"/>
      <c r="B26" s="257"/>
      <c r="C26" s="251"/>
      <c r="D26" s="236"/>
      <c r="E26" s="240"/>
      <c r="F26" s="238"/>
      <c r="G26" s="253"/>
    </row>
    <row r="27" spans="1:11" ht="14.25" thickBot="1" thickTop="1">
      <c r="A27" s="98" t="s">
        <v>23</v>
      </c>
      <c r="B27" s="97">
        <v>20</v>
      </c>
      <c r="C27" s="118"/>
      <c r="D27" s="39"/>
      <c r="E27" s="95">
        <v>179</v>
      </c>
      <c r="F27" s="89"/>
      <c r="G27" s="41"/>
      <c r="K27" s="40"/>
    </row>
    <row r="28" spans="1:7" ht="13.5" thickBot="1">
      <c r="A28" s="98" t="s">
        <v>49</v>
      </c>
      <c r="B28" s="45">
        <v>5</v>
      </c>
      <c r="C28" s="119"/>
      <c r="D28" s="39"/>
      <c r="E28" s="57">
        <v>16</v>
      </c>
      <c r="F28" s="90">
        <v>33</v>
      </c>
      <c r="G28" s="41"/>
    </row>
    <row r="29" spans="1:8" ht="13.5" thickBot="1">
      <c r="A29" s="36" t="s">
        <v>24</v>
      </c>
      <c r="B29" s="109">
        <v>740</v>
      </c>
      <c r="C29" s="123">
        <v>61</v>
      </c>
      <c r="D29" s="42">
        <v>25</v>
      </c>
      <c r="E29" s="108">
        <v>238</v>
      </c>
      <c r="F29" s="91">
        <v>333</v>
      </c>
      <c r="G29" s="43">
        <v>236</v>
      </c>
      <c r="H29" s="200"/>
    </row>
    <row r="30" ht="14.25" thickBot="1" thickTop="1">
      <c r="E30" s="64"/>
    </row>
    <row r="31" spans="1:7" ht="12" customHeight="1" thickTop="1">
      <c r="A31" s="241" t="s">
        <v>50</v>
      </c>
      <c r="B31" s="243" t="s">
        <v>31</v>
      </c>
      <c r="C31" s="243" t="s">
        <v>76</v>
      </c>
      <c r="D31" s="245" t="s">
        <v>77</v>
      </c>
      <c r="E31" s="249" t="s">
        <v>34</v>
      </c>
      <c r="F31" s="247" t="s">
        <v>32</v>
      </c>
      <c r="G31" s="233" t="s">
        <v>33</v>
      </c>
    </row>
    <row r="32" spans="1:7" ht="12" customHeight="1" thickBot="1">
      <c r="A32" s="242"/>
      <c r="B32" s="244"/>
      <c r="C32" s="251"/>
      <c r="D32" s="246"/>
      <c r="E32" s="250"/>
      <c r="F32" s="248"/>
      <c r="G32" s="234"/>
    </row>
    <row r="33" spans="1:11" ht="14.25" thickBot="1" thickTop="1">
      <c r="A33" s="98" t="s">
        <v>51</v>
      </c>
      <c r="B33" s="97"/>
      <c r="C33" s="118"/>
      <c r="D33" s="110"/>
      <c r="E33" s="95"/>
      <c r="F33" s="92"/>
      <c r="G33" s="44"/>
      <c r="K33" s="40"/>
    </row>
    <row r="34" spans="1:7" ht="13.5" thickBot="1">
      <c r="A34" s="98" t="s">
        <v>64</v>
      </c>
      <c r="B34" s="45"/>
      <c r="C34" s="119"/>
      <c r="D34" s="111"/>
      <c r="E34" s="57"/>
      <c r="F34" s="93"/>
      <c r="G34" s="44">
        <v>84</v>
      </c>
    </row>
    <row r="35" spans="1:7" ht="13.5" thickBot="1">
      <c r="A35" s="98" t="s">
        <v>65</v>
      </c>
      <c r="B35" s="45"/>
      <c r="C35" s="119"/>
      <c r="D35" s="111"/>
      <c r="E35" s="57"/>
      <c r="F35" s="93"/>
      <c r="G35" s="44"/>
    </row>
    <row r="36" spans="1:7" ht="15.75" thickBot="1">
      <c r="A36" s="99" t="s">
        <v>47</v>
      </c>
      <c r="B36" s="104">
        <f>SUM(B32:B35)</f>
        <v>0</v>
      </c>
      <c r="C36" s="124">
        <v>0</v>
      </c>
      <c r="D36" s="112">
        <f>SUM(D30:D35)</f>
        <v>0</v>
      </c>
      <c r="E36" s="113">
        <f>SUM(E30:E35)</f>
        <v>0</v>
      </c>
      <c r="F36" s="112">
        <f>SUM(F32:F35)</f>
        <v>0</v>
      </c>
      <c r="G36" s="52">
        <f>SUM(G33:G35)</f>
        <v>84</v>
      </c>
    </row>
    <row r="37" spans="1:7" ht="15.75" thickTop="1">
      <c r="A37" s="67"/>
      <c r="B37" s="59"/>
      <c r="C37" s="59"/>
      <c r="D37" s="68"/>
      <c r="E37" s="69"/>
      <c r="F37" s="68"/>
      <c r="G37" s="70"/>
    </row>
    <row r="38" ht="13.5" thickBot="1">
      <c r="E38" s="64"/>
    </row>
    <row r="39" spans="1:7" ht="12" customHeight="1" thickTop="1">
      <c r="A39" s="254" t="s">
        <v>52</v>
      </c>
      <c r="B39" s="256" t="s">
        <v>31</v>
      </c>
      <c r="C39" s="256" t="s">
        <v>76</v>
      </c>
      <c r="D39" s="235" t="s">
        <v>77</v>
      </c>
      <c r="E39" s="239" t="s">
        <v>34</v>
      </c>
      <c r="F39" s="258" t="s">
        <v>32</v>
      </c>
      <c r="G39" s="252" t="s">
        <v>33</v>
      </c>
    </row>
    <row r="40" spans="1:11" ht="12" customHeight="1" thickBot="1">
      <c r="A40" s="255"/>
      <c r="B40" s="257"/>
      <c r="C40" s="257"/>
      <c r="D40" s="236"/>
      <c r="E40" s="240"/>
      <c r="F40" s="259"/>
      <c r="G40" s="253"/>
      <c r="K40" s="40"/>
    </row>
    <row r="41" spans="1:7" ht="14.25" thickBot="1" thickTop="1">
      <c r="A41" s="35" t="s">
        <v>56</v>
      </c>
      <c r="B41" s="45">
        <v>1698</v>
      </c>
      <c r="C41" s="119"/>
      <c r="D41" s="39"/>
      <c r="E41" s="96">
        <v>274</v>
      </c>
      <c r="F41" s="90"/>
      <c r="G41" s="41"/>
    </row>
    <row r="42" spans="1:8" ht="13.5" thickBot="1">
      <c r="A42" s="35" t="s">
        <v>55</v>
      </c>
      <c r="B42" s="45">
        <v>5372</v>
      </c>
      <c r="C42" s="119">
        <v>461</v>
      </c>
      <c r="D42" s="39">
        <v>263</v>
      </c>
      <c r="E42" s="96">
        <v>624</v>
      </c>
      <c r="F42" s="90">
        <v>2975</v>
      </c>
      <c r="G42" s="41"/>
      <c r="H42" s="200"/>
    </row>
    <row r="43" spans="1:7" ht="13.5" thickBot="1">
      <c r="A43" s="35" t="s">
        <v>58</v>
      </c>
      <c r="B43" s="86">
        <v>994</v>
      </c>
      <c r="C43" s="125"/>
      <c r="D43" s="66"/>
      <c r="E43" s="96">
        <v>126</v>
      </c>
      <c r="F43" s="90"/>
      <c r="G43" s="41"/>
    </row>
    <row r="44" spans="1:8" ht="13.5" thickBot="1">
      <c r="A44" s="35" t="s">
        <v>53</v>
      </c>
      <c r="B44" s="45">
        <v>5939</v>
      </c>
      <c r="C44" s="194">
        <v>1120</v>
      </c>
      <c r="D44" s="39">
        <v>6</v>
      </c>
      <c r="E44" s="195">
        <v>889</v>
      </c>
      <c r="F44" s="196">
        <v>2971</v>
      </c>
      <c r="G44" s="41"/>
      <c r="H44" s="200"/>
    </row>
    <row r="45" spans="1:7" ht="13.5" thickBot="1">
      <c r="A45" s="35" t="s">
        <v>59</v>
      </c>
      <c r="B45" s="45">
        <v>271</v>
      </c>
      <c r="C45" s="120"/>
      <c r="D45" s="39"/>
      <c r="E45" s="197">
        <v>50</v>
      </c>
      <c r="F45" s="66"/>
      <c r="G45" s="41"/>
    </row>
    <row r="46" spans="1:7" ht="13.5" thickBot="1">
      <c r="A46" s="35" t="s">
        <v>54</v>
      </c>
      <c r="B46" s="45">
        <v>3498</v>
      </c>
      <c r="C46" s="119">
        <v>83</v>
      </c>
      <c r="D46" s="39"/>
      <c r="E46" s="96">
        <v>571</v>
      </c>
      <c r="F46" s="90">
        <v>478</v>
      </c>
      <c r="G46" s="41"/>
    </row>
    <row r="47" spans="1:7" ht="13.5" thickBot="1">
      <c r="A47" s="35" t="s">
        <v>57</v>
      </c>
      <c r="B47" s="45"/>
      <c r="C47" s="119">
        <v>916</v>
      </c>
      <c r="D47" s="39"/>
      <c r="E47" s="96">
        <v>3</v>
      </c>
      <c r="F47" s="90"/>
      <c r="G47" s="41"/>
    </row>
    <row r="48" spans="1:10" ht="13.5" thickBot="1">
      <c r="A48" s="35" t="s">
        <v>68</v>
      </c>
      <c r="B48" s="45">
        <v>761</v>
      </c>
      <c r="C48" s="119">
        <v>1</v>
      </c>
      <c r="D48" s="39"/>
      <c r="E48" s="96">
        <v>167</v>
      </c>
      <c r="F48" s="90">
        <v>922</v>
      </c>
      <c r="G48" s="41">
        <v>70</v>
      </c>
      <c r="H48" s="200"/>
      <c r="J48" s="40"/>
    </row>
    <row r="49" spans="1:8" ht="13.5" thickBot="1">
      <c r="A49" s="98" t="s">
        <v>43</v>
      </c>
      <c r="B49" s="45">
        <v>215</v>
      </c>
      <c r="C49" s="119">
        <v>322</v>
      </c>
      <c r="D49" s="39">
        <v>314</v>
      </c>
      <c r="E49" s="57">
        <v>70</v>
      </c>
      <c r="F49" s="88">
        <v>1155</v>
      </c>
      <c r="G49" s="41">
        <v>88</v>
      </c>
      <c r="H49" s="200"/>
    </row>
    <row r="50" spans="1:7" ht="13.5" thickBot="1">
      <c r="A50" s="35" t="s">
        <v>72</v>
      </c>
      <c r="B50" s="45"/>
      <c r="C50" s="119"/>
      <c r="D50" s="39"/>
      <c r="E50" s="96"/>
      <c r="F50" s="90">
        <v>77</v>
      </c>
      <c r="G50" s="41"/>
    </row>
    <row r="51" spans="1:7" ht="13.5" thickBot="1">
      <c r="A51" s="35" t="s">
        <v>73</v>
      </c>
      <c r="B51" s="45"/>
      <c r="C51" s="119">
        <v>407</v>
      </c>
      <c r="D51" s="39">
        <v>248</v>
      </c>
      <c r="E51" s="96">
        <v>74</v>
      </c>
      <c r="F51" s="90">
        <v>633</v>
      </c>
      <c r="G51" s="41"/>
    </row>
    <row r="52" spans="1:7" ht="13.5" thickBot="1">
      <c r="A52" s="35" t="s">
        <v>70</v>
      </c>
      <c r="B52" s="45"/>
      <c r="C52" s="119"/>
      <c r="D52" s="39"/>
      <c r="E52" s="96"/>
      <c r="F52" s="90">
        <v>27</v>
      </c>
      <c r="G52" s="41"/>
    </row>
    <row r="53" spans="1:7" ht="13.5" thickBot="1">
      <c r="A53" s="35" t="s">
        <v>71</v>
      </c>
      <c r="B53" s="45"/>
      <c r="C53" s="119"/>
      <c r="D53" s="39"/>
      <c r="E53" s="96"/>
      <c r="F53" s="90">
        <v>481</v>
      </c>
      <c r="G53" s="41"/>
    </row>
    <row r="54" spans="1:8" ht="13.5" thickBot="1">
      <c r="A54" s="35" t="s">
        <v>171</v>
      </c>
      <c r="B54" s="45">
        <v>342</v>
      </c>
      <c r="C54" s="119">
        <v>79</v>
      </c>
      <c r="D54" s="39">
        <v>78</v>
      </c>
      <c r="E54" s="96">
        <v>66</v>
      </c>
      <c r="F54" s="90">
        <v>146</v>
      </c>
      <c r="G54" s="41"/>
      <c r="H54" s="200"/>
    </row>
    <row r="55" spans="1:7" ht="13.5" thickBot="1">
      <c r="A55" s="35" t="s">
        <v>172</v>
      </c>
      <c r="B55" s="45">
        <v>10</v>
      </c>
      <c r="C55" s="119"/>
      <c r="D55" s="39"/>
      <c r="E55" s="96">
        <v>5</v>
      </c>
      <c r="F55" s="90">
        <v>23</v>
      </c>
      <c r="G55" s="41"/>
    </row>
    <row r="56" spans="1:7" ht="13.5" thickBot="1">
      <c r="A56" s="35" t="s">
        <v>60</v>
      </c>
      <c r="B56" s="45"/>
      <c r="C56" s="119"/>
      <c r="D56" s="39"/>
      <c r="E56" s="96"/>
      <c r="F56" s="90"/>
      <c r="G56" s="41"/>
    </row>
    <row r="57" spans="1:7" ht="15.75" thickBot="1">
      <c r="A57" s="99" t="s">
        <v>47</v>
      </c>
      <c r="B57" s="104">
        <f aca="true" t="shared" si="1" ref="B57:G57">SUM(B41:B56)</f>
        <v>19100</v>
      </c>
      <c r="C57" s="124">
        <f t="shared" si="1"/>
        <v>3389</v>
      </c>
      <c r="D57" s="112">
        <f t="shared" si="1"/>
        <v>909</v>
      </c>
      <c r="E57" s="113">
        <f t="shared" si="1"/>
        <v>2919</v>
      </c>
      <c r="F57" s="112">
        <f t="shared" si="1"/>
        <v>9888</v>
      </c>
      <c r="G57" s="51">
        <f t="shared" si="1"/>
        <v>158</v>
      </c>
    </row>
    <row r="58" spans="2:7" ht="14.25" thickBot="1" thickTop="1">
      <c r="B58" s="40"/>
      <c r="C58" s="40"/>
      <c r="D58" s="40"/>
      <c r="E58" s="40"/>
      <c r="F58" s="40"/>
      <c r="G58" s="65"/>
    </row>
    <row r="59" spans="1:7" ht="14.25" thickBot="1" thickTop="1">
      <c r="A59" s="38"/>
      <c r="B59" s="47"/>
      <c r="C59" s="118"/>
      <c r="D59" s="46"/>
      <c r="E59" s="48"/>
      <c r="F59" s="94"/>
      <c r="G59" s="49"/>
    </row>
    <row r="60" spans="1:7" ht="15.75" thickBot="1">
      <c r="A60" s="116" t="s">
        <v>61</v>
      </c>
      <c r="B60" s="117">
        <f aca="true" t="shared" si="2" ref="B60:G60">SUM(B18,B23,B27,B28,B29,B36,B57)</f>
        <v>54018</v>
      </c>
      <c r="C60" s="126">
        <f t="shared" si="2"/>
        <v>17677</v>
      </c>
      <c r="D60" s="115">
        <f t="shared" si="2"/>
        <v>11708</v>
      </c>
      <c r="E60" s="114">
        <f t="shared" si="2"/>
        <v>8623</v>
      </c>
      <c r="F60" s="264">
        <f t="shared" si="2"/>
        <v>21336</v>
      </c>
      <c r="G60" s="85">
        <f t="shared" si="2"/>
        <v>21612</v>
      </c>
    </row>
    <row r="61" spans="1:7" ht="15.75" thickBot="1">
      <c r="A61" s="37"/>
      <c r="B61" s="113"/>
      <c r="C61" s="123"/>
      <c r="D61" s="112"/>
      <c r="E61" s="113"/>
      <c r="F61" s="112"/>
      <c r="G61" s="43"/>
    </row>
    <row r="62" ht="13.5" thickTop="1"/>
  </sheetData>
  <mergeCells count="28">
    <mergeCell ref="C25:C26"/>
    <mergeCell ref="C31:C32"/>
    <mergeCell ref="A39:A40"/>
    <mergeCell ref="B39:B40"/>
    <mergeCell ref="D39:D40"/>
    <mergeCell ref="F39:F40"/>
    <mergeCell ref="E39:E40"/>
    <mergeCell ref="C39:C40"/>
    <mergeCell ref="G39:G40"/>
    <mergeCell ref="G25:G26"/>
    <mergeCell ref="A31:A32"/>
    <mergeCell ref="B31:B32"/>
    <mergeCell ref="D31:D32"/>
    <mergeCell ref="F31:F32"/>
    <mergeCell ref="E31:E32"/>
    <mergeCell ref="G31:G32"/>
    <mergeCell ref="A25:A26"/>
    <mergeCell ref="B25:B26"/>
    <mergeCell ref="A21:A22"/>
    <mergeCell ref="B21:B22"/>
    <mergeCell ref="D21:D22"/>
    <mergeCell ref="F21:F22"/>
    <mergeCell ref="E21:E22"/>
    <mergeCell ref="C21:C22"/>
    <mergeCell ref="G21:G22"/>
    <mergeCell ref="D25:D26"/>
    <mergeCell ref="F25:F26"/>
    <mergeCell ref="E25:E26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9" width="7.7109375" style="0" customWidth="1"/>
  </cols>
  <sheetData>
    <row r="1" spans="1:16" ht="13.5" thickBot="1">
      <c r="A1" s="14" t="s">
        <v>180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0" thickBot="1">
      <c r="A2" s="73" t="s">
        <v>74</v>
      </c>
      <c r="B2" s="74" t="s">
        <v>28</v>
      </c>
      <c r="C2" s="75" t="s">
        <v>29</v>
      </c>
      <c r="D2" s="76" t="s">
        <v>0</v>
      </c>
      <c r="E2" s="76" t="s">
        <v>11</v>
      </c>
      <c r="F2" s="183" t="s">
        <v>161</v>
      </c>
      <c r="G2" s="183" t="s">
        <v>166</v>
      </c>
      <c r="H2" s="77" t="s">
        <v>162</v>
      </c>
      <c r="I2" s="78" t="s">
        <v>1</v>
      </c>
      <c r="J2" s="15"/>
      <c r="K2" s="15"/>
      <c r="L2" s="15"/>
      <c r="M2" s="15"/>
      <c r="N2" s="15"/>
      <c r="O2" s="15"/>
      <c r="P2" s="15"/>
    </row>
    <row r="3" spans="1:16" ht="12.75">
      <c r="A3" s="30" t="s">
        <v>62</v>
      </c>
      <c r="B3" s="24">
        <v>2967</v>
      </c>
      <c r="C3" s="31">
        <v>1178</v>
      </c>
      <c r="D3" s="31">
        <v>1548</v>
      </c>
      <c r="E3" s="31">
        <v>3296</v>
      </c>
      <c r="F3" s="32">
        <v>400</v>
      </c>
      <c r="G3" s="32">
        <v>30</v>
      </c>
      <c r="H3" s="32">
        <v>510</v>
      </c>
      <c r="I3" s="22">
        <f aca="true" t="shared" si="0" ref="I3:I8">SUM(B3:H3)</f>
        <v>9929</v>
      </c>
      <c r="J3" s="18"/>
      <c r="K3" s="18"/>
      <c r="L3" s="18"/>
      <c r="M3" s="18"/>
      <c r="N3" s="18"/>
      <c r="O3" s="18"/>
      <c r="P3" s="18"/>
    </row>
    <row r="4" spans="1:16" ht="12.75">
      <c r="A4" s="28" t="s">
        <v>10</v>
      </c>
      <c r="B4" s="19">
        <v>4772</v>
      </c>
      <c r="C4" s="20">
        <v>3362</v>
      </c>
      <c r="D4" s="29">
        <v>354</v>
      </c>
      <c r="E4" s="19">
        <v>6388</v>
      </c>
      <c r="F4" s="21">
        <v>85</v>
      </c>
      <c r="G4" s="21">
        <v>21</v>
      </c>
      <c r="H4" s="21">
        <v>12</v>
      </c>
      <c r="I4" s="22">
        <f t="shared" si="0"/>
        <v>14994</v>
      </c>
      <c r="J4" s="18"/>
      <c r="K4" s="17"/>
      <c r="L4" s="18"/>
      <c r="M4" s="18"/>
      <c r="N4" s="18"/>
      <c r="O4" s="18"/>
      <c r="P4" s="18"/>
    </row>
    <row r="5" spans="1:16" ht="12.75">
      <c r="A5" s="12" t="s">
        <v>160</v>
      </c>
      <c r="B5" s="19">
        <v>3217</v>
      </c>
      <c r="C5" s="20">
        <v>400</v>
      </c>
      <c r="D5" s="19">
        <v>37</v>
      </c>
      <c r="E5" s="19">
        <v>966</v>
      </c>
      <c r="F5" s="21">
        <v>615</v>
      </c>
      <c r="G5" s="21">
        <v>8</v>
      </c>
      <c r="H5" s="21">
        <v>3</v>
      </c>
      <c r="I5" s="22">
        <f t="shared" si="0"/>
        <v>5246</v>
      </c>
      <c r="J5" s="18"/>
      <c r="K5" s="18"/>
      <c r="L5" s="18"/>
      <c r="M5" s="18"/>
      <c r="N5" s="18"/>
      <c r="O5" s="18"/>
      <c r="P5" s="18"/>
    </row>
    <row r="6" spans="1:16" ht="12.75">
      <c r="A6" s="12" t="s">
        <v>20</v>
      </c>
      <c r="B6" s="20">
        <v>95</v>
      </c>
      <c r="C6" s="20">
        <v>81</v>
      </c>
      <c r="D6" s="19">
        <v>1088</v>
      </c>
      <c r="E6" s="19">
        <v>73</v>
      </c>
      <c r="F6" s="21">
        <v>7</v>
      </c>
      <c r="G6" s="21"/>
      <c r="H6" s="21">
        <v>369</v>
      </c>
      <c r="I6" s="22">
        <f t="shared" si="0"/>
        <v>1713</v>
      </c>
      <c r="J6" s="18"/>
      <c r="K6" s="18"/>
      <c r="L6" s="18"/>
      <c r="M6" s="18"/>
      <c r="N6" s="18"/>
      <c r="O6" s="18"/>
      <c r="P6" s="18"/>
    </row>
    <row r="7" spans="1:16" ht="13.5" thickBot="1">
      <c r="A7" s="12" t="s">
        <v>168</v>
      </c>
      <c r="B7" s="34">
        <v>638</v>
      </c>
      <c r="C7" s="19">
        <v>1405</v>
      </c>
      <c r="D7" s="19">
        <v>22</v>
      </c>
      <c r="E7" s="19">
        <v>427</v>
      </c>
      <c r="F7" s="21">
        <v>9</v>
      </c>
      <c r="G7" s="21">
        <v>4</v>
      </c>
      <c r="H7" s="21"/>
      <c r="I7" s="22">
        <f t="shared" si="0"/>
        <v>2505</v>
      </c>
      <c r="J7" s="18"/>
      <c r="K7" s="18"/>
      <c r="L7" s="18"/>
      <c r="M7" s="18"/>
      <c r="N7" s="18"/>
      <c r="O7" s="18"/>
      <c r="P7" s="18"/>
    </row>
    <row r="8" spans="1:16" ht="13.5" thickBot="1">
      <c r="A8" s="25"/>
      <c r="B8" s="4">
        <f aca="true" t="shared" si="1" ref="B8:H8">SUM(B3:B7)</f>
        <v>11689</v>
      </c>
      <c r="C8" s="2">
        <f t="shared" si="1"/>
        <v>6426</v>
      </c>
      <c r="D8" s="2">
        <f t="shared" si="1"/>
        <v>3049</v>
      </c>
      <c r="E8" s="2">
        <f t="shared" si="1"/>
        <v>11150</v>
      </c>
      <c r="F8" s="3">
        <f t="shared" si="1"/>
        <v>1116</v>
      </c>
      <c r="G8" s="3">
        <f t="shared" si="1"/>
        <v>63</v>
      </c>
      <c r="H8" s="3">
        <f t="shared" si="1"/>
        <v>894</v>
      </c>
      <c r="I8" s="26">
        <f t="shared" si="0"/>
        <v>34387</v>
      </c>
      <c r="J8" s="1"/>
      <c r="K8" s="27" t="s">
        <v>169</v>
      </c>
      <c r="L8" s="1"/>
      <c r="M8" s="1"/>
      <c r="N8" s="1"/>
      <c r="O8" s="1"/>
      <c r="P8" s="1"/>
    </row>
    <row r="11" spans="1:16" ht="13.5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72.75" customHeight="1" thickBot="1">
      <c r="A12" s="79" t="s">
        <v>75</v>
      </c>
      <c r="B12" s="80" t="s">
        <v>28</v>
      </c>
      <c r="C12" s="81" t="s">
        <v>29</v>
      </c>
      <c r="D12" s="82" t="s">
        <v>0</v>
      </c>
      <c r="E12" s="82" t="s">
        <v>11</v>
      </c>
      <c r="F12" s="184" t="s">
        <v>161</v>
      </c>
      <c r="G12" s="184" t="s">
        <v>167</v>
      </c>
      <c r="H12" s="83" t="s">
        <v>162</v>
      </c>
      <c r="I12" s="84" t="s">
        <v>1</v>
      </c>
      <c r="J12" s="15"/>
      <c r="K12" s="15"/>
      <c r="L12" s="15"/>
      <c r="M12" s="15"/>
      <c r="N12" s="15"/>
      <c r="O12" s="15"/>
      <c r="P12" s="15"/>
    </row>
    <row r="13" spans="1:16" ht="12.75">
      <c r="A13" s="12" t="s">
        <v>26</v>
      </c>
      <c r="B13" s="34">
        <v>6911</v>
      </c>
      <c r="C13" s="19"/>
      <c r="D13" s="19"/>
      <c r="E13" s="19"/>
      <c r="F13" s="21">
        <v>159</v>
      </c>
      <c r="G13" s="21"/>
      <c r="H13" s="21"/>
      <c r="I13" s="22">
        <f>SUM(B13:H13)</f>
        <v>7070</v>
      </c>
      <c r="J13" s="18"/>
      <c r="K13" s="18"/>
      <c r="L13" s="18"/>
      <c r="M13" s="18"/>
      <c r="N13" s="18"/>
      <c r="O13" s="18"/>
      <c r="P13" s="18"/>
    </row>
    <row r="14" spans="1:16" ht="12.75">
      <c r="A14" s="12" t="s">
        <v>27</v>
      </c>
      <c r="B14" s="34">
        <v>6843</v>
      </c>
      <c r="C14" s="19">
        <v>22</v>
      </c>
      <c r="D14" s="19"/>
      <c r="E14" s="19"/>
      <c r="F14" s="21">
        <v>68</v>
      </c>
      <c r="G14" s="21"/>
      <c r="H14" s="21"/>
      <c r="I14" s="22">
        <f>SUM(B14:H14)</f>
        <v>6933</v>
      </c>
      <c r="J14" s="18"/>
      <c r="K14" s="18"/>
      <c r="L14" s="18"/>
      <c r="M14" s="18"/>
      <c r="N14" s="18"/>
      <c r="O14" s="18"/>
      <c r="P14" s="17"/>
    </row>
    <row r="15" spans="1:16" ht="12.75">
      <c r="A15" s="12" t="s">
        <v>163</v>
      </c>
      <c r="B15" s="20"/>
      <c r="C15" s="20">
        <v>761</v>
      </c>
      <c r="D15" s="19"/>
      <c r="E15" s="19"/>
      <c r="F15" s="21"/>
      <c r="G15" s="21"/>
      <c r="H15" s="21"/>
      <c r="I15" s="22">
        <f>SUM(B15:H15)</f>
        <v>761</v>
      </c>
      <c r="J15" s="18"/>
      <c r="K15" s="18"/>
      <c r="L15" s="18"/>
      <c r="M15" s="18"/>
      <c r="N15" s="18"/>
      <c r="O15" s="18"/>
      <c r="P15" s="17"/>
    </row>
    <row r="16" spans="1:16" ht="12.75">
      <c r="A16" s="12" t="s">
        <v>164</v>
      </c>
      <c r="B16" s="56"/>
      <c r="C16" s="20">
        <v>215</v>
      </c>
      <c r="D16" s="19"/>
      <c r="E16" s="19"/>
      <c r="F16" s="21"/>
      <c r="G16" s="21"/>
      <c r="H16" s="21"/>
      <c r="I16" s="22">
        <f>SUM(B16:H16)</f>
        <v>215</v>
      </c>
      <c r="J16" s="18"/>
      <c r="K16" s="18"/>
      <c r="L16" s="18"/>
      <c r="M16" s="18"/>
      <c r="N16" s="18"/>
      <c r="O16" s="18"/>
      <c r="P16" s="17"/>
    </row>
    <row r="17" spans="1:16" ht="12.75">
      <c r="A17" s="12" t="s">
        <v>174</v>
      </c>
      <c r="B17" s="56"/>
      <c r="C17" s="20"/>
      <c r="D17" s="19"/>
      <c r="E17" s="19"/>
      <c r="F17" s="21"/>
      <c r="G17" s="21"/>
      <c r="H17" s="21"/>
      <c r="I17" s="22"/>
      <c r="J17" s="18"/>
      <c r="K17" s="18"/>
      <c r="L17" s="18"/>
      <c r="M17" s="18"/>
      <c r="N17" s="18"/>
      <c r="O17" s="18"/>
      <c r="P17" s="17"/>
    </row>
    <row r="18" spans="1:14" ht="12.75">
      <c r="A18" s="12" t="s">
        <v>165</v>
      </c>
      <c r="B18" s="56"/>
      <c r="C18" s="20">
        <v>342</v>
      </c>
      <c r="D18" s="19"/>
      <c r="E18" s="19"/>
      <c r="F18" s="21"/>
      <c r="G18" s="21"/>
      <c r="H18" s="21"/>
      <c r="I18" s="22">
        <f aca="true" t="shared" si="2" ref="I18:I24">SUM(B18:H18)</f>
        <v>342</v>
      </c>
      <c r="J18" s="18"/>
      <c r="K18" s="18"/>
      <c r="L18" s="18"/>
      <c r="M18" s="18"/>
      <c r="N18" s="17"/>
    </row>
    <row r="19" spans="1:14" ht="12.75">
      <c r="A19" s="12" t="s">
        <v>172</v>
      </c>
      <c r="B19" s="56"/>
      <c r="C19" s="20">
        <v>10</v>
      </c>
      <c r="D19" s="19"/>
      <c r="E19" s="19"/>
      <c r="F19" s="21"/>
      <c r="G19" s="21"/>
      <c r="H19" s="21"/>
      <c r="I19" s="22">
        <f t="shared" si="2"/>
        <v>10</v>
      </c>
      <c r="J19" s="18"/>
      <c r="K19" s="18"/>
      <c r="L19" s="18"/>
      <c r="M19" s="18"/>
      <c r="N19" s="17"/>
    </row>
    <row r="20" spans="1:14" ht="12.75">
      <c r="A20" s="12" t="s">
        <v>22</v>
      </c>
      <c r="B20" s="20"/>
      <c r="C20" s="20"/>
      <c r="D20" s="19">
        <v>3671</v>
      </c>
      <c r="E20" s="19"/>
      <c r="F20" s="21"/>
      <c r="G20" s="21"/>
      <c r="H20" s="21">
        <v>98</v>
      </c>
      <c r="I20" s="22">
        <f t="shared" si="2"/>
        <v>3769</v>
      </c>
      <c r="J20" s="18"/>
      <c r="K20" s="18"/>
      <c r="L20" s="18"/>
      <c r="M20" s="18"/>
      <c r="N20" s="18"/>
    </row>
    <row r="21" spans="1:14" ht="12.75">
      <c r="A21" s="12" t="s">
        <v>23</v>
      </c>
      <c r="B21" s="34"/>
      <c r="C21" s="19">
        <v>19</v>
      </c>
      <c r="D21" s="19"/>
      <c r="E21" s="19">
        <v>1</v>
      </c>
      <c r="F21" s="21"/>
      <c r="G21" s="21"/>
      <c r="H21" s="21"/>
      <c r="I21" s="22">
        <f t="shared" si="2"/>
        <v>20</v>
      </c>
      <c r="J21" s="18"/>
      <c r="K21" s="18"/>
      <c r="L21" s="18"/>
      <c r="M21" s="18"/>
      <c r="N21" s="18"/>
    </row>
    <row r="22" spans="1:14" ht="12.75">
      <c r="A22" s="12" t="s">
        <v>24</v>
      </c>
      <c r="B22" s="34">
        <v>492</v>
      </c>
      <c r="C22" s="19"/>
      <c r="D22" s="19"/>
      <c r="E22" s="19"/>
      <c r="F22" s="21">
        <v>14</v>
      </c>
      <c r="G22" s="21"/>
      <c r="H22" s="21"/>
      <c r="I22" s="22">
        <f t="shared" si="2"/>
        <v>506</v>
      </c>
      <c r="J22" s="18"/>
      <c r="K22" s="18"/>
      <c r="L22" s="18"/>
      <c r="M22" s="18"/>
      <c r="N22" s="18"/>
    </row>
    <row r="23" spans="1:14" ht="13.5" thickBot="1">
      <c r="A23" s="12" t="s">
        <v>25</v>
      </c>
      <c r="B23" s="34"/>
      <c r="C23" s="19"/>
      <c r="D23" s="19">
        <v>5</v>
      </c>
      <c r="E23" s="19"/>
      <c r="F23" s="21"/>
      <c r="G23" s="21"/>
      <c r="H23" s="21"/>
      <c r="I23" s="22">
        <f t="shared" si="2"/>
        <v>5</v>
      </c>
      <c r="J23" s="18"/>
      <c r="K23" s="18"/>
      <c r="L23" s="18"/>
      <c r="M23" s="18"/>
      <c r="N23" s="18"/>
    </row>
    <row r="24" spans="1:14" ht="13.5" thickBot="1">
      <c r="A24" s="25"/>
      <c r="B24" s="4">
        <f aca="true" t="shared" si="3" ref="B24:H24">SUM(B13:B23)</f>
        <v>14246</v>
      </c>
      <c r="C24" s="2">
        <f t="shared" si="3"/>
        <v>1369</v>
      </c>
      <c r="D24" s="2">
        <f t="shared" si="3"/>
        <v>3676</v>
      </c>
      <c r="E24" s="2">
        <f t="shared" si="3"/>
        <v>1</v>
      </c>
      <c r="F24" s="3">
        <f t="shared" si="3"/>
        <v>241</v>
      </c>
      <c r="G24" s="3">
        <f t="shared" si="3"/>
        <v>0</v>
      </c>
      <c r="H24" s="3">
        <f t="shared" si="3"/>
        <v>98</v>
      </c>
      <c r="I24" s="26">
        <f t="shared" si="2"/>
        <v>19631</v>
      </c>
      <c r="J24" s="18"/>
      <c r="K24" s="18"/>
      <c r="L24" s="18"/>
      <c r="M24" s="18"/>
      <c r="N24" s="18"/>
    </row>
    <row r="26" spans="1:14" ht="13.5" thickBot="1">
      <c r="A26" s="1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3.5" thickBot="1">
      <c r="A27" s="185" t="s">
        <v>47</v>
      </c>
      <c r="B27" s="186">
        <f aca="true" t="shared" si="4" ref="B27:H27">SUM(B24,B8)</f>
        <v>25935</v>
      </c>
      <c r="C27" s="186">
        <f t="shared" si="4"/>
        <v>7795</v>
      </c>
      <c r="D27" s="186">
        <f t="shared" si="4"/>
        <v>6725</v>
      </c>
      <c r="E27" s="186">
        <f t="shared" si="4"/>
        <v>11151</v>
      </c>
      <c r="F27" s="186">
        <f t="shared" si="4"/>
        <v>1357</v>
      </c>
      <c r="G27" s="186">
        <f t="shared" si="4"/>
        <v>63</v>
      </c>
      <c r="H27" s="186">
        <f t="shared" si="4"/>
        <v>992</v>
      </c>
      <c r="I27" s="186">
        <f>I8+I24</f>
        <v>54018</v>
      </c>
      <c r="J27" s="18"/>
      <c r="K27" s="18"/>
      <c r="L27" s="18"/>
      <c r="M27" s="18"/>
      <c r="N27" s="18"/>
    </row>
    <row r="30" ht="12.75">
      <c r="A30" t="s">
        <v>173</v>
      </c>
    </row>
    <row r="31" ht="12.75">
      <c r="A31" t="s">
        <v>182</v>
      </c>
    </row>
  </sheetData>
  <hyperlinks>
    <hyperlink ref="K8" location="'dettaglio Prelievi'!A1" display="TOTALE COMPRENSIVO DEI PRELIEVI"/>
    <hyperlink ref="A4" location="'dettaglio Farmacie'!A1" display="FARMACI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G1"/>
    </sheetView>
  </sheetViews>
  <sheetFormatPr defaultColWidth="9.140625" defaultRowHeight="12.75"/>
  <cols>
    <col min="1" max="1" width="25.7109375" style="181" customWidth="1"/>
    <col min="2" max="2" width="12.140625" style="0" customWidth="1"/>
    <col min="3" max="3" width="12.7109375" style="0" customWidth="1"/>
    <col min="4" max="4" width="11.57421875" style="182" customWidth="1"/>
    <col min="5" max="6" width="8.8515625" style="0" customWidth="1"/>
    <col min="7" max="7" width="8.421875" style="0" customWidth="1"/>
    <col min="8" max="8" width="17.28125" style="0" customWidth="1"/>
    <col min="9" max="9" width="5.00390625" style="0" customWidth="1"/>
    <col min="10" max="16384" width="13.7109375" style="0" customWidth="1"/>
  </cols>
  <sheetData>
    <row r="1" spans="1:7" ht="14.25" customHeight="1" thickBot="1">
      <c r="A1" s="260" t="s">
        <v>179</v>
      </c>
      <c r="B1" s="260"/>
      <c r="C1" s="260"/>
      <c r="D1" s="260"/>
      <c r="E1" s="260"/>
      <c r="F1" s="260"/>
      <c r="G1" s="260"/>
    </row>
    <row r="2" spans="1:8" s="167" customFormat="1" ht="36.75" customHeight="1">
      <c r="A2" s="161" t="s">
        <v>97</v>
      </c>
      <c r="B2" s="162" t="s">
        <v>98</v>
      </c>
      <c r="C2" s="162" t="s">
        <v>99</v>
      </c>
      <c r="D2" s="163" t="s">
        <v>100</v>
      </c>
      <c r="E2" s="162" t="s">
        <v>101</v>
      </c>
      <c r="F2" s="164" t="s">
        <v>102</v>
      </c>
      <c r="G2" s="165" t="s">
        <v>103</v>
      </c>
      <c r="H2" s="166" t="s">
        <v>104</v>
      </c>
    </row>
    <row r="3" spans="1:9" ht="12.75">
      <c r="A3" s="168" t="s">
        <v>105</v>
      </c>
      <c r="B3" s="169">
        <v>179</v>
      </c>
      <c r="C3" s="169">
        <v>179</v>
      </c>
      <c r="D3" s="170">
        <v>12</v>
      </c>
      <c r="E3" s="170">
        <v>44</v>
      </c>
      <c r="F3" s="171">
        <v>2</v>
      </c>
      <c r="G3" s="170">
        <v>34</v>
      </c>
      <c r="H3" s="172">
        <f>(E3*100)/C3</f>
        <v>24.58100558659218</v>
      </c>
      <c r="I3" s="18"/>
    </row>
    <row r="4" spans="1:9" ht="12.75">
      <c r="A4" s="168" t="s">
        <v>106</v>
      </c>
      <c r="B4" s="169">
        <v>202</v>
      </c>
      <c r="C4" s="169">
        <v>202</v>
      </c>
      <c r="D4" s="170">
        <v>5</v>
      </c>
      <c r="E4" s="170">
        <v>28</v>
      </c>
      <c r="F4" s="171">
        <v>7</v>
      </c>
      <c r="G4" s="170">
        <v>19</v>
      </c>
      <c r="H4" s="172">
        <f aca="true" t="shared" si="0" ref="H4:H57">(E4*100)/C4</f>
        <v>13.861386138613861</v>
      </c>
      <c r="I4" s="173"/>
    </row>
    <row r="5" spans="1:9" ht="12.75">
      <c r="A5" s="168" t="s">
        <v>107</v>
      </c>
      <c r="B5" s="169">
        <v>430</v>
      </c>
      <c r="C5" s="169">
        <v>430</v>
      </c>
      <c r="D5" s="170">
        <v>32</v>
      </c>
      <c r="E5" s="170">
        <v>87</v>
      </c>
      <c r="F5" s="171">
        <v>16</v>
      </c>
      <c r="G5" s="170">
        <v>100</v>
      </c>
      <c r="H5" s="172">
        <f t="shared" si="0"/>
        <v>20.232558139534884</v>
      </c>
      <c r="I5" s="173"/>
    </row>
    <row r="6" spans="1:9" ht="12.75">
      <c r="A6" s="168" t="s">
        <v>108</v>
      </c>
      <c r="B6" s="169">
        <v>143</v>
      </c>
      <c r="C6" s="169">
        <v>143</v>
      </c>
      <c r="D6" s="170">
        <v>3</v>
      </c>
      <c r="E6" s="170">
        <v>17</v>
      </c>
      <c r="F6" s="171">
        <v>4</v>
      </c>
      <c r="G6" s="170">
        <v>14</v>
      </c>
      <c r="H6" s="172">
        <f t="shared" si="0"/>
        <v>11.888111888111888</v>
      </c>
      <c r="I6" s="173"/>
    </row>
    <row r="7" spans="1:9" ht="12.75">
      <c r="A7" s="168" t="s">
        <v>109</v>
      </c>
      <c r="B7" s="169">
        <v>576</v>
      </c>
      <c r="C7" s="169">
        <v>576</v>
      </c>
      <c r="D7" s="170">
        <v>29</v>
      </c>
      <c r="E7" s="170">
        <v>108</v>
      </c>
      <c r="F7" s="171">
        <v>20</v>
      </c>
      <c r="G7" s="170">
        <v>101</v>
      </c>
      <c r="H7" s="172">
        <f t="shared" si="0"/>
        <v>18.75</v>
      </c>
      <c r="I7" s="173"/>
    </row>
    <row r="8" spans="1:9" ht="12.75">
      <c r="A8" s="168" t="s">
        <v>110</v>
      </c>
      <c r="B8" s="169">
        <v>464</v>
      </c>
      <c r="C8" s="169">
        <v>464</v>
      </c>
      <c r="D8" s="170">
        <v>18</v>
      </c>
      <c r="E8" s="170">
        <v>90</v>
      </c>
      <c r="F8" s="171">
        <v>16</v>
      </c>
      <c r="G8" s="170">
        <v>71</v>
      </c>
      <c r="H8" s="172">
        <f t="shared" si="0"/>
        <v>19.396551724137932</v>
      </c>
      <c r="I8" s="173"/>
    </row>
    <row r="9" spans="1:9" ht="12.75">
      <c r="A9" s="168" t="s">
        <v>111</v>
      </c>
      <c r="B9" s="169">
        <v>332</v>
      </c>
      <c r="C9" s="169">
        <v>332</v>
      </c>
      <c r="D9" s="170">
        <v>22</v>
      </c>
      <c r="E9" s="170">
        <v>51</v>
      </c>
      <c r="F9" s="171">
        <v>6</v>
      </c>
      <c r="G9" s="170">
        <v>81</v>
      </c>
      <c r="H9" s="172">
        <f t="shared" si="0"/>
        <v>15.36144578313253</v>
      </c>
      <c r="I9" s="173"/>
    </row>
    <row r="10" spans="1:9" ht="12.75">
      <c r="A10" s="168" t="s">
        <v>112</v>
      </c>
      <c r="B10" s="169">
        <v>309</v>
      </c>
      <c r="C10" s="169">
        <v>309</v>
      </c>
      <c r="D10" s="170">
        <v>18</v>
      </c>
      <c r="E10" s="170">
        <v>38</v>
      </c>
      <c r="F10" s="171">
        <v>3</v>
      </c>
      <c r="G10" s="170">
        <v>54</v>
      </c>
      <c r="H10" s="172">
        <f t="shared" si="0"/>
        <v>12.297734627831716</v>
      </c>
      <c r="I10" s="173"/>
    </row>
    <row r="11" spans="1:9" ht="12.75">
      <c r="A11" s="168" t="s">
        <v>113</v>
      </c>
      <c r="B11" s="169">
        <v>120</v>
      </c>
      <c r="C11" s="169">
        <v>120</v>
      </c>
      <c r="D11" s="170">
        <v>2</v>
      </c>
      <c r="E11" s="170">
        <v>19</v>
      </c>
      <c r="F11" s="171">
        <v>3</v>
      </c>
      <c r="G11" s="170">
        <v>10</v>
      </c>
      <c r="H11" s="172">
        <f t="shared" si="0"/>
        <v>15.833333333333334</v>
      </c>
      <c r="I11" s="173"/>
    </row>
    <row r="12" spans="1:9" ht="12.75">
      <c r="A12" s="168" t="s">
        <v>114</v>
      </c>
      <c r="B12" s="169">
        <v>228</v>
      </c>
      <c r="C12" s="169">
        <v>228</v>
      </c>
      <c r="D12" s="170">
        <v>9</v>
      </c>
      <c r="E12" s="170">
        <v>37</v>
      </c>
      <c r="F12" s="171">
        <v>13</v>
      </c>
      <c r="G12" s="170">
        <v>36</v>
      </c>
      <c r="H12" s="172">
        <f t="shared" si="0"/>
        <v>16.228070175438596</v>
      </c>
      <c r="I12" s="173"/>
    </row>
    <row r="13" spans="1:9" ht="12.75">
      <c r="A13" s="168" t="s">
        <v>115</v>
      </c>
      <c r="B13" s="169">
        <v>206</v>
      </c>
      <c r="C13" s="169">
        <v>206</v>
      </c>
      <c r="D13" s="170">
        <v>20</v>
      </c>
      <c r="E13" s="170">
        <v>26</v>
      </c>
      <c r="F13" s="171">
        <v>6</v>
      </c>
      <c r="G13" s="170">
        <v>44</v>
      </c>
      <c r="H13" s="172">
        <f t="shared" si="0"/>
        <v>12.62135922330097</v>
      </c>
      <c r="I13" s="173"/>
    </row>
    <row r="14" spans="1:9" ht="12.75">
      <c r="A14" s="168" t="s">
        <v>116</v>
      </c>
      <c r="B14" s="169">
        <v>381</v>
      </c>
      <c r="C14" s="169">
        <v>381</v>
      </c>
      <c r="D14" s="170">
        <v>17</v>
      </c>
      <c r="E14" s="170">
        <v>75</v>
      </c>
      <c r="F14" s="171">
        <v>10</v>
      </c>
      <c r="G14" s="170">
        <v>56</v>
      </c>
      <c r="H14" s="172">
        <f t="shared" si="0"/>
        <v>19.68503937007874</v>
      </c>
      <c r="I14" s="173"/>
    </row>
    <row r="15" spans="1:9" ht="12.75">
      <c r="A15" s="168" t="s">
        <v>117</v>
      </c>
      <c r="B15" s="169">
        <v>171</v>
      </c>
      <c r="C15" s="169">
        <v>171</v>
      </c>
      <c r="D15" s="170">
        <v>5</v>
      </c>
      <c r="E15" s="170">
        <v>31</v>
      </c>
      <c r="F15" s="171">
        <v>5</v>
      </c>
      <c r="G15" s="170">
        <v>33</v>
      </c>
      <c r="H15" s="172">
        <f t="shared" si="0"/>
        <v>18.128654970760234</v>
      </c>
      <c r="I15" s="173"/>
    </row>
    <row r="16" spans="1:9" ht="12.75">
      <c r="A16" s="168" t="s">
        <v>118</v>
      </c>
      <c r="B16" s="169">
        <v>233</v>
      </c>
      <c r="C16" s="169">
        <v>233</v>
      </c>
      <c r="D16" s="170">
        <v>16</v>
      </c>
      <c r="E16" s="170">
        <v>40</v>
      </c>
      <c r="F16" s="171">
        <v>7</v>
      </c>
      <c r="G16" s="170">
        <v>56</v>
      </c>
      <c r="H16" s="172">
        <f t="shared" si="0"/>
        <v>17.167381974248926</v>
      </c>
      <c r="I16" s="173"/>
    </row>
    <row r="17" spans="1:9" ht="12.75">
      <c r="A17" s="168" t="s">
        <v>119</v>
      </c>
      <c r="B17" s="169">
        <v>261</v>
      </c>
      <c r="C17" s="169">
        <v>261</v>
      </c>
      <c r="D17" s="170">
        <v>19</v>
      </c>
      <c r="E17" s="170">
        <v>53</v>
      </c>
      <c r="F17" s="171">
        <v>11</v>
      </c>
      <c r="G17" s="170">
        <v>61</v>
      </c>
      <c r="H17" s="172">
        <f t="shared" si="0"/>
        <v>20.306513409961685</v>
      </c>
      <c r="I17" s="173"/>
    </row>
    <row r="18" spans="1:9" ht="12.75">
      <c r="A18" s="168" t="s">
        <v>120</v>
      </c>
      <c r="B18" s="169">
        <v>137</v>
      </c>
      <c r="C18" s="169">
        <v>137</v>
      </c>
      <c r="D18" s="170">
        <v>6</v>
      </c>
      <c r="E18" s="170">
        <v>20</v>
      </c>
      <c r="F18" s="171">
        <v>4</v>
      </c>
      <c r="G18" s="170">
        <v>24</v>
      </c>
      <c r="H18" s="172">
        <f t="shared" si="0"/>
        <v>14.598540145985401</v>
      </c>
      <c r="I18" s="173"/>
    </row>
    <row r="19" spans="1:9" ht="12.75">
      <c r="A19" s="168" t="s">
        <v>121</v>
      </c>
      <c r="B19" s="169">
        <v>75</v>
      </c>
      <c r="C19" s="169">
        <v>75</v>
      </c>
      <c r="D19" s="170">
        <v>13</v>
      </c>
      <c r="E19" s="170">
        <v>9</v>
      </c>
      <c r="F19" s="171">
        <v>1</v>
      </c>
      <c r="G19" s="170">
        <v>38</v>
      </c>
      <c r="H19" s="172">
        <f t="shared" si="0"/>
        <v>12</v>
      </c>
      <c r="I19" s="173"/>
    </row>
    <row r="20" spans="1:8" ht="12.75">
      <c r="A20" s="168" t="s">
        <v>122</v>
      </c>
      <c r="B20" s="169">
        <v>61</v>
      </c>
      <c r="C20" s="169">
        <v>61</v>
      </c>
      <c r="D20" s="174"/>
      <c r="E20" s="170">
        <v>9</v>
      </c>
      <c r="F20" s="171">
        <v>1</v>
      </c>
      <c r="G20" s="170"/>
      <c r="H20" s="172">
        <f t="shared" si="0"/>
        <v>14.754098360655737</v>
      </c>
    </row>
    <row r="21" spans="1:9" ht="12.75">
      <c r="A21" s="168" t="s">
        <v>123</v>
      </c>
      <c r="B21" s="169">
        <v>398</v>
      </c>
      <c r="C21" s="169">
        <v>398</v>
      </c>
      <c r="D21" s="170">
        <v>7</v>
      </c>
      <c r="E21" s="170">
        <v>47</v>
      </c>
      <c r="F21" s="171">
        <v>9</v>
      </c>
      <c r="G21" s="170">
        <v>48</v>
      </c>
      <c r="H21" s="172">
        <f t="shared" si="0"/>
        <v>11.809045226130653</v>
      </c>
      <c r="I21" s="173"/>
    </row>
    <row r="22" spans="1:9" ht="12.75">
      <c r="A22" s="168" t="s">
        <v>124</v>
      </c>
      <c r="B22" s="169">
        <v>119</v>
      </c>
      <c r="C22" s="169">
        <v>119</v>
      </c>
      <c r="D22" s="170">
        <v>4</v>
      </c>
      <c r="E22" s="170">
        <v>23</v>
      </c>
      <c r="F22" s="171">
        <v>3</v>
      </c>
      <c r="G22" s="170">
        <v>23</v>
      </c>
      <c r="H22" s="172">
        <f t="shared" si="0"/>
        <v>19.327731092436974</v>
      </c>
      <c r="I22" s="173"/>
    </row>
    <row r="23" spans="1:8" ht="12.75">
      <c r="A23" s="168" t="s">
        <v>125</v>
      </c>
      <c r="B23" s="169">
        <v>129</v>
      </c>
      <c r="C23" s="169">
        <v>129</v>
      </c>
      <c r="D23" s="174"/>
      <c r="E23" s="170">
        <v>25</v>
      </c>
      <c r="F23" s="171">
        <v>5</v>
      </c>
      <c r="G23" s="170">
        <v>10</v>
      </c>
      <c r="H23" s="172">
        <f t="shared" si="0"/>
        <v>19.37984496124031</v>
      </c>
    </row>
    <row r="24" spans="1:8" ht="12.75">
      <c r="A24" s="168" t="s">
        <v>126</v>
      </c>
      <c r="B24" s="169">
        <v>12</v>
      </c>
      <c r="C24" s="169">
        <v>12</v>
      </c>
      <c r="D24" s="174"/>
      <c r="E24" s="170">
        <v>2</v>
      </c>
      <c r="F24" s="171">
        <v>1</v>
      </c>
      <c r="G24" s="170"/>
      <c r="H24" s="172">
        <f t="shared" si="0"/>
        <v>16.666666666666668</v>
      </c>
    </row>
    <row r="25" spans="1:9" ht="12.75">
      <c r="A25" s="168" t="s">
        <v>127</v>
      </c>
      <c r="B25" s="169">
        <v>535</v>
      </c>
      <c r="C25" s="169">
        <v>535</v>
      </c>
      <c r="D25" s="175">
        <v>27</v>
      </c>
      <c r="E25" s="170">
        <v>77</v>
      </c>
      <c r="F25" s="171">
        <v>16</v>
      </c>
      <c r="G25" s="170">
        <v>117</v>
      </c>
      <c r="H25" s="172">
        <f t="shared" si="0"/>
        <v>14.392523364485982</v>
      </c>
      <c r="I25" s="173"/>
    </row>
    <row r="26" spans="1:9" ht="12.75">
      <c r="A26" s="168" t="s">
        <v>128</v>
      </c>
      <c r="B26" s="169">
        <v>569</v>
      </c>
      <c r="C26" s="169">
        <v>569</v>
      </c>
      <c r="D26" s="175">
        <v>15</v>
      </c>
      <c r="E26" s="170">
        <v>107</v>
      </c>
      <c r="F26" s="171">
        <v>23</v>
      </c>
      <c r="G26" s="170">
        <v>84</v>
      </c>
      <c r="H26" s="172">
        <f t="shared" si="0"/>
        <v>18.804920913884008</v>
      </c>
      <c r="I26" s="173"/>
    </row>
    <row r="27" spans="1:9" ht="12.75">
      <c r="A27" s="168" t="s">
        <v>129</v>
      </c>
      <c r="B27" s="169">
        <v>158</v>
      </c>
      <c r="C27" s="169">
        <v>158</v>
      </c>
      <c r="D27" s="174"/>
      <c r="E27" s="170">
        <v>26</v>
      </c>
      <c r="F27" s="171">
        <v>5</v>
      </c>
      <c r="G27" s="170">
        <v>23</v>
      </c>
      <c r="H27" s="172">
        <f t="shared" si="0"/>
        <v>16.455696202531644</v>
      </c>
      <c r="I27" s="173"/>
    </row>
    <row r="28" spans="1:9" ht="12.75">
      <c r="A28" s="168" t="s">
        <v>130</v>
      </c>
      <c r="B28" s="169">
        <v>431</v>
      </c>
      <c r="C28" s="169">
        <v>431</v>
      </c>
      <c r="D28" s="170">
        <v>43</v>
      </c>
      <c r="E28" s="170">
        <v>88</v>
      </c>
      <c r="F28" s="171">
        <v>21</v>
      </c>
      <c r="G28" s="170">
        <v>116</v>
      </c>
      <c r="H28" s="172">
        <f t="shared" si="0"/>
        <v>20.417633410672853</v>
      </c>
      <c r="I28" s="173"/>
    </row>
    <row r="29" spans="1:9" ht="12.75">
      <c r="A29" s="168" t="s">
        <v>131</v>
      </c>
      <c r="B29" s="169">
        <v>223</v>
      </c>
      <c r="C29" s="169">
        <v>223</v>
      </c>
      <c r="D29" s="170">
        <v>5</v>
      </c>
      <c r="E29" s="170">
        <v>36</v>
      </c>
      <c r="F29" s="171">
        <v>6</v>
      </c>
      <c r="G29" s="170">
        <v>23</v>
      </c>
      <c r="H29" s="172">
        <f t="shared" si="0"/>
        <v>16.143497757847534</v>
      </c>
      <c r="I29" s="173"/>
    </row>
    <row r="30" spans="1:9" ht="12.75">
      <c r="A30" s="168" t="s">
        <v>132</v>
      </c>
      <c r="B30" s="169">
        <v>124</v>
      </c>
      <c r="C30" s="169">
        <v>124</v>
      </c>
      <c r="D30" s="170">
        <v>11</v>
      </c>
      <c r="E30" s="170">
        <v>24</v>
      </c>
      <c r="F30" s="171">
        <v>6</v>
      </c>
      <c r="G30" s="170">
        <v>32</v>
      </c>
      <c r="H30" s="172">
        <f t="shared" si="0"/>
        <v>19.35483870967742</v>
      </c>
      <c r="I30" s="173"/>
    </row>
    <row r="31" spans="1:9" ht="12.75">
      <c r="A31" s="168" t="s">
        <v>133</v>
      </c>
      <c r="B31" s="169">
        <v>100</v>
      </c>
      <c r="C31" s="169">
        <v>100</v>
      </c>
      <c r="D31" s="175">
        <v>6</v>
      </c>
      <c r="E31" s="170">
        <v>17</v>
      </c>
      <c r="F31" s="171"/>
      <c r="G31" s="170">
        <v>26</v>
      </c>
      <c r="H31" s="172">
        <f t="shared" si="0"/>
        <v>17</v>
      </c>
      <c r="I31" s="173"/>
    </row>
    <row r="32" spans="1:9" ht="12.75">
      <c r="A32" s="168" t="s">
        <v>134</v>
      </c>
      <c r="B32" s="169">
        <v>131</v>
      </c>
      <c r="C32" s="169">
        <v>131</v>
      </c>
      <c r="D32" s="175">
        <v>21</v>
      </c>
      <c r="E32" s="170">
        <v>28</v>
      </c>
      <c r="F32" s="171">
        <v>2</v>
      </c>
      <c r="G32" s="170">
        <v>49</v>
      </c>
      <c r="H32" s="172">
        <f t="shared" si="0"/>
        <v>21.374045801526716</v>
      </c>
      <c r="I32" s="173"/>
    </row>
    <row r="33" spans="1:9" ht="12.75">
      <c r="A33" s="168" t="s">
        <v>135</v>
      </c>
      <c r="B33" s="169">
        <v>417</v>
      </c>
      <c r="C33" s="169">
        <v>417</v>
      </c>
      <c r="D33" s="175">
        <v>21</v>
      </c>
      <c r="E33" s="170">
        <v>69</v>
      </c>
      <c r="F33" s="171">
        <v>14</v>
      </c>
      <c r="G33" s="170">
        <v>73</v>
      </c>
      <c r="H33" s="172">
        <f t="shared" si="0"/>
        <v>16.546762589928058</v>
      </c>
      <c r="I33" s="173"/>
    </row>
    <row r="34" spans="1:8" ht="12.75">
      <c r="A34" s="168" t="s">
        <v>136</v>
      </c>
      <c r="B34" s="169">
        <v>93</v>
      </c>
      <c r="C34" s="169">
        <v>93</v>
      </c>
      <c r="D34" s="175">
        <v>11</v>
      </c>
      <c r="E34" s="170">
        <v>15</v>
      </c>
      <c r="F34" s="171">
        <v>1</v>
      </c>
      <c r="G34" s="170">
        <v>29</v>
      </c>
      <c r="H34" s="172">
        <f t="shared" si="0"/>
        <v>16.129032258064516</v>
      </c>
    </row>
    <row r="35" spans="1:8" ht="12.75">
      <c r="A35" s="168" t="s">
        <v>137</v>
      </c>
      <c r="B35" s="169">
        <v>118</v>
      </c>
      <c r="C35" s="169">
        <v>118</v>
      </c>
      <c r="D35" s="170">
        <v>6</v>
      </c>
      <c r="E35" s="170">
        <v>19</v>
      </c>
      <c r="F35" s="171">
        <v>6</v>
      </c>
      <c r="G35" s="170">
        <v>23</v>
      </c>
      <c r="H35" s="172">
        <f t="shared" si="0"/>
        <v>16.10169491525424</v>
      </c>
    </row>
    <row r="36" spans="1:9" ht="12.75">
      <c r="A36" s="168" t="s">
        <v>138</v>
      </c>
      <c r="B36" s="169">
        <v>656</v>
      </c>
      <c r="C36" s="169">
        <v>656</v>
      </c>
      <c r="D36" s="170">
        <v>25</v>
      </c>
      <c r="E36" s="170">
        <v>115</v>
      </c>
      <c r="F36" s="171">
        <v>22</v>
      </c>
      <c r="G36" s="170">
        <v>121</v>
      </c>
      <c r="H36" s="172">
        <f t="shared" si="0"/>
        <v>17.53048780487805</v>
      </c>
      <c r="I36" s="173"/>
    </row>
    <row r="37" spans="1:9" ht="12.75">
      <c r="A37" s="168" t="s">
        <v>139</v>
      </c>
      <c r="B37" s="169">
        <v>275</v>
      </c>
      <c r="C37" s="169">
        <v>275</v>
      </c>
      <c r="D37" s="170">
        <v>22</v>
      </c>
      <c r="E37" s="170">
        <v>55</v>
      </c>
      <c r="F37" s="171">
        <v>7</v>
      </c>
      <c r="G37" s="170">
        <v>77</v>
      </c>
      <c r="H37" s="172">
        <f t="shared" si="0"/>
        <v>20</v>
      </c>
      <c r="I37" s="173"/>
    </row>
    <row r="38" spans="1:8" ht="12.75">
      <c r="A38" s="168" t="s">
        <v>140</v>
      </c>
      <c r="B38" s="169">
        <v>82</v>
      </c>
      <c r="C38" s="169">
        <v>82</v>
      </c>
      <c r="D38" s="175">
        <v>1</v>
      </c>
      <c r="E38" s="170">
        <v>14</v>
      </c>
      <c r="F38" s="171">
        <v>1</v>
      </c>
      <c r="G38" s="170">
        <v>11</v>
      </c>
      <c r="H38" s="172">
        <f t="shared" si="0"/>
        <v>17.073170731707318</v>
      </c>
    </row>
    <row r="39" spans="1:9" ht="12.75">
      <c r="A39" s="168" t="s">
        <v>141</v>
      </c>
      <c r="B39" s="169">
        <v>289</v>
      </c>
      <c r="C39" s="169">
        <v>289</v>
      </c>
      <c r="D39" s="175">
        <v>24</v>
      </c>
      <c r="E39" s="170">
        <v>64</v>
      </c>
      <c r="F39" s="171">
        <v>20</v>
      </c>
      <c r="G39" s="170">
        <v>88</v>
      </c>
      <c r="H39" s="172">
        <f t="shared" si="0"/>
        <v>22.14532871972318</v>
      </c>
      <c r="I39" s="173"/>
    </row>
    <row r="40" spans="1:9" ht="12.75">
      <c r="A40" s="168" t="s">
        <v>142</v>
      </c>
      <c r="B40" s="169">
        <v>166</v>
      </c>
      <c r="C40" s="169">
        <v>166</v>
      </c>
      <c r="D40" s="170">
        <v>14</v>
      </c>
      <c r="E40" s="170">
        <v>36</v>
      </c>
      <c r="F40" s="171">
        <v>10</v>
      </c>
      <c r="G40" s="170">
        <v>40</v>
      </c>
      <c r="H40" s="172">
        <f t="shared" si="0"/>
        <v>21.686746987951807</v>
      </c>
      <c r="I40" s="173"/>
    </row>
    <row r="41" spans="1:9" ht="12.75">
      <c r="A41" s="168" t="s">
        <v>143</v>
      </c>
      <c r="B41" s="169">
        <v>289</v>
      </c>
      <c r="C41" s="169">
        <v>289</v>
      </c>
      <c r="D41" s="170">
        <v>14</v>
      </c>
      <c r="E41" s="170">
        <v>56</v>
      </c>
      <c r="F41" s="171">
        <v>17</v>
      </c>
      <c r="G41" s="170">
        <v>45</v>
      </c>
      <c r="H41" s="172">
        <f t="shared" si="0"/>
        <v>19.377162629757784</v>
      </c>
      <c r="I41" s="173"/>
    </row>
    <row r="42" spans="1:9" ht="12.75">
      <c r="A42" s="168" t="s">
        <v>144</v>
      </c>
      <c r="B42" s="169">
        <v>857</v>
      </c>
      <c r="C42" s="169">
        <v>857</v>
      </c>
      <c r="D42" s="170">
        <v>31</v>
      </c>
      <c r="E42" s="170">
        <v>170</v>
      </c>
      <c r="F42" s="171">
        <v>35</v>
      </c>
      <c r="G42" s="170">
        <v>108</v>
      </c>
      <c r="H42" s="172">
        <f t="shared" si="0"/>
        <v>19.83663943990665</v>
      </c>
      <c r="I42" s="173"/>
    </row>
    <row r="43" spans="1:9" ht="12.75">
      <c r="A43" s="168" t="s">
        <v>145</v>
      </c>
      <c r="B43" s="169">
        <v>228</v>
      </c>
      <c r="C43" s="169">
        <v>228</v>
      </c>
      <c r="D43" s="175">
        <v>13</v>
      </c>
      <c r="E43" s="170">
        <v>30</v>
      </c>
      <c r="F43" s="171">
        <v>10</v>
      </c>
      <c r="G43" s="170">
        <v>26</v>
      </c>
      <c r="H43" s="172">
        <f t="shared" si="0"/>
        <v>13.157894736842104</v>
      </c>
      <c r="I43" s="173"/>
    </row>
    <row r="44" spans="1:8" ht="12.75">
      <c r="A44" s="168" t="s">
        <v>146</v>
      </c>
      <c r="B44" s="169">
        <v>91</v>
      </c>
      <c r="C44" s="169">
        <v>91</v>
      </c>
      <c r="D44" s="174">
        <v>3</v>
      </c>
      <c r="E44" s="170">
        <v>18</v>
      </c>
      <c r="F44" s="171">
        <v>4</v>
      </c>
      <c r="G44" s="170">
        <v>17</v>
      </c>
      <c r="H44" s="172">
        <f t="shared" si="0"/>
        <v>19.78021978021978</v>
      </c>
    </row>
    <row r="45" spans="1:9" ht="12.75">
      <c r="A45" s="168" t="s">
        <v>147</v>
      </c>
      <c r="B45" s="169">
        <v>385</v>
      </c>
      <c r="C45" s="169">
        <v>385</v>
      </c>
      <c r="D45" s="170">
        <v>15</v>
      </c>
      <c r="E45" s="170">
        <v>68</v>
      </c>
      <c r="F45" s="171">
        <v>9</v>
      </c>
      <c r="G45" s="170">
        <v>56</v>
      </c>
      <c r="H45" s="172">
        <f t="shared" si="0"/>
        <v>17.662337662337663</v>
      </c>
      <c r="I45" s="173"/>
    </row>
    <row r="46" spans="1:9" ht="12.75">
      <c r="A46" s="168" t="s">
        <v>148</v>
      </c>
      <c r="B46" s="169">
        <v>422</v>
      </c>
      <c r="C46" s="169">
        <v>422</v>
      </c>
      <c r="D46" s="170">
        <v>27</v>
      </c>
      <c r="E46" s="170">
        <v>62</v>
      </c>
      <c r="F46" s="171">
        <v>9</v>
      </c>
      <c r="G46" s="170">
        <v>85</v>
      </c>
      <c r="H46" s="172">
        <f t="shared" si="0"/>
        <v>14.691943127962086</v>
      </c>
      <c r="I46" s="173"/>
    </row>
    <row r="47" spans="1:9" ht="12.75">
      <c r="A47" s="168" t="s">
        <v>149</v>
      </c>
      <c r="B47" s="169">
        <v>240</v>
      </c>
      <c r="C47" s="169">
        <v>240</v>
      </c>
      <c r="D47" s="170">
        <v>10</v>
      </c>
      <c r="E47" s="170">
        <v>53</v>
      </c>
      <c r="F47" s="171">
        <v>9</v>
      </c>
      <c r="G47" s="170">
        <v>60</v>
      </c>
      <c r="H47" s="172">
        <f t="shared" si="0"/>
        <v>22.083333333333332</v>
      </c>
      <c r="I47" s="173"/>
    </row>
    <row r="48" spans="1:9" ht="12.75">
      <c r="A48" s="168" t="s">
        <v>150</v>
      </c>
      <c r="B48" s="169">
        <v>163</v>
      </c>
      <c r="C48" s="169">
        <v>163</v>
      </c>
      <c r="D48" s="170">
        <v>3</v>
      </c>
      <c r="E48" s="170">
        <v>35</v>
      </c>
      <c r="F48" s="171">
        <v>9</v>
      </c>
      <c r="G48" s="170">
        <v>15</v>
      </c>
      <c r="H48" s="172">
        <f t="shared" si="0"/>
        <v>21.47239263803681</v>
      </c>
      <c r="I48" s="173"/>
    </row>
    <row r="49" spans="1:9" ht="12.75">
      <c r="A49" s="168" t="s">
        <v>151</v>
      </c>
      <c r="B49" s="169">
        <v>518</v>
      </c>
      <c r="C49" s="169">
        <v>518</v>
      </c>
      <c r="D49" s="170">
        <v>56</v>
      </c>
      <c r="E49" s="170">
        <v>82</v>
      </c>
      <c r="F49" s="171">
        <v>18</v>
      </c>
      <c r="G49" s="170">
        <v>165</v>
      </c>
      <c r="H49" s="172">
        <f t="shared" si="0"/>
        <v>15.83011583011583</v>
      </c>
      <c r="I49" s="173"/>
    </row>
    <row r="50" spans="1:9" ht="12.75">
      <c r="A50" s="168" t="s">
        <v>152</v>
      </c>
      <c r="B50" s="169">
        <v>181</v>
      </c>
      <c r="C50" s="169">
        <v>181</v>
      </c>
      <c r="D50" s="170">
        <v>7</v>
      </c>
      <c r="E50" s="170">
        <v>35</v>
      </c>
      <c r="F50" s="171">
        <v>4</v>
      </c>
      <c r="G50" s="170">
        <v>29</v>
      </c>
      <c r="H50" s="172">
        <f t="shared" si="0"/>
        <v>19.337016574585636</v>
      </c>
      <c r="I50" s="173"/>
    </row>
    <row r="51" spans="1:9" ht="12.75">
      <c r="A51" s="168" t="s">
        <v>153</v>
      </c>
      <c r="B51" s="169">
        <v>58</v>
      </c>
      <c r="C51" s="169">
        <v>58</v>
      </c>
      <c r="D51" s="170">
        <v>2</v>
      </c>
      <c r="E51" s="170">
        <v>20</v>
      </c>
      <c r="F51" s="171">
        <v>1</v>
      </c>
      <c r="G51" s="170">
        <v>9</v>
      </c>
      <c r="H51" s="172">
        <f t="shared" si="0"/>
        <v>34.48275862068966</v>
      </c>
      <c r="I51" s="173"/>
    </row>
    <row r="52" spans="1:9" ht="12.75">
      <c r="A52" s="168" t="s">
        <v>154</v>
      </c>
      <c r="B52" s="169">
        <v>179</v>
      </c>
      <c r="C52" s="169">
        <v>179</v>
      </c>
      <c r="D52" s="175">
        <v>6</v>
      </c>
      <c r="E52" s="170">
        <v>31</v>
      </c>
      <c r="F52" s="171">
        <v>7</v>
      </c>
      <c r="G52" s="170">
        <v>32</v>
      </c>
      <c r="H52" s="172">
        <f t="shared" si="0"/>
        <v>17.318435754189945</v>
      </c>
      <c r="I52" s="173"/>
    </row>
    <row r="53" spans="1:9" ht="12.75">
      <c r="A53" s="168" t="s">
        <v>155</v>
      </c>
      <c r="B53" s="169">
        <v>102</v>
      </c>
      <c r="C53" s="169">
        <v>102</v>
      </c>
      <c r="D53" s="175">
        <v>2</v>
      </c>
      <c r="E53" s="170">
        <v>13</v>
      </c>
      <c r="F53" s="171">
        <v>3</v>
      </c>
      <c r="G53" s="170">
        <v>15</v>
      </c>
      <c r="H53" s="172">
        <f t="shared" si="0"/>
        <v>12.745098039215685</v>
      </c>
      <c r="I53" s="173"/>
    </row>
    <row r="54" spans="1:9" ht="12.75">
      <c r="A54" s="168" t="s">
        <v>156</v>
      </c>
      <c r="B54" s="169">
        <v>684</v>
      </c>
      <c r="C54" s="169">
        <v>684</v>
      </c>
      <c r="D54" s="170">
        <v>66</v>
      </c>
      <c r="E54" s="170">
        <v>105</v>
      </c>
      <c r="F54" s="171">
        <v>19</v>
      </c>
      <c r="G54" s="170">
        <v>285</v>
      </c>
      <c r="H54" s="172">
        <f t="shared" si="0"/>
        <v>15.350877192982455</v>
      </c>
      <c r="I54" s="173"/>
    </row>
    <row r="55" spans="1:9" ht="12.75">
      <c r="A55" s="168" t="s">
        <v>157</v>
      </c>
      <c r="B55" s="169">
        <v>795</v>
      </c>
      <c r="C55" s="169">
        <v>795</v>
      </c>
      <c r="D55" s="170">
        <v>59</v>
      </c>
      <c r="E55" s="170">
        <v>145</v>
      </c>
      <c r="F55" s="171">
        <v>18</v>
      </c>
      <c r="G55" s="170">
        <v>226</v>
      </c>
      <c r="H55" s="172">
        <f t="shared" si="0"/>
        <v>18.238993710691823</v>
      </c>
      <c r="I55" s="173"/>
    </row>
    <row r="56" spans="1:9" ht="12.75">
      <c r="A56" s="168" t="s">
        <v>158</v>
      </c>
      <c r="B56" s="169">
        <v>269</v>
      </c>
      <c r="C56" s="169">
        <v>269</v>
      </c>
      <c r="D56" s="170">
        <v>8</v>
      </c>
      <c r="E56" s="170">
        <v>44</v>
      </c>
      <c r="F56" s="171">
        <v>7</v>
      </c>
      <c r="G56" s="170">
        <v>61</v>
      </c>
      <c r="H56" s="172">
        <f t="shared" si="0"/>
        <v>16.356877323420075</v>
      </c>
      <c r="I56" s="173"/>
    </row>
    <row r="57" spans="1:8" s="181" customFormat="1" ht="13.5" thickBot="1">
      <c r="A57" s="176" t="s">
        <v>159</v>
      </c>
      <c r="B57" s="177">
        <f aca="true" t="shared" si="1" ref="B57:G57">SUM(B3:B56)</f>
        <v>14994</v>
      </c>
      <c r="C57" s="177">
        <f t="shared" si="1"/>
        <v>14994</v>
      </c>
      <c r="D57" s="177">
        <f t="shared" si="1"/>
        <v>831</v>
      </c>
      <c r="E57" s="178">
        <f t="shared" si="1"/>
        <v>2636</v>
      </c>
      <c r="F57" s="179">
        <f t="shared" si="1"/>
        <v>492</v>
      </c>
      <c r="G57" s="178">
        <f t="shared" si="1"/>
        <v>3079</v>
      </c>
      <c r="H57" s="180">
        <f t="shared" si="0"/>
        <v>17.580365479525142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16" bestFit="1" customWidth="1"/>
    <col min="2" max="2" width="8.140625" style="127" customWidth="1"/>
    <col min="3" max="3" width="6.28125" style="127" customWidth="1"/>
    <col min="4" max="5" width="5.7109375" style="127" customWidth="1"/>
    <col min="6" max="6" width="4.140625" style="127" bestFit="1" customWidth="1"/>
    <col min="7" max="7" width="5.421875" style="127" customWidth="1"/>
    <col min="8" max="8" width="4.00390625" style="127" customWidth="1"/>
    <col min="9" max="9" width="5.421875" style="127" bestFit="1" customWidth="1"/>
    <col min="10" max="10" width="5.57421875" style="127" bestFit="1" customWidth="1"/>
    <col min="11" max="11" width="5.8515625" style="127" customWidth="1"/>
    <col min="12" max="12" width="5.140625" style="127" customWidth="1"/>
    <col min="13" max="13" width="5.57421875" style="127" customWidth="1"/>
    <col min="14" max="14" width="4.57421875" style="127" customWidth="1"/>
    <col min="15" max="15" width="6.00390625" style="127" bestFit="1" customWidth="1"/>
    <col min="16" max="16384" width="6.7109375" style="127" customWidth="1"/>
  </cols>
  <sheetData>
    <row r="1" spans="1:16" ht="13.5" thickBot="1">
      <c r="A1" s="14" t="s">
        <v>180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28" t="s">
        <v>181</v>
      </c>
      <c r="B2" s="129" t="s">
        <v>78</v>
      </c>
      <c r="C2" s="130" t="s">
        <v>79</v>
      </c>
      <c r="D2" s="130" t="s">
        <v>80</v>
      </c>
      <c r="E2" s="130" t="s">
        <v>81</v>
      </c>
      <c r="F2" s="130" t="s">
        <v>82</v>
      </c>
      <c r="G2" s="130" t="s">
        <v>83</v>
      </c>
      <c r="H2" s="130" t="s">
        <v>84</v>
      </c>
      <c r="I2" s="130" t="s">
        <v>85</v>
      </c>
      <c r="J2" s="130" t="s">
        <v>86</v>
      </c>
      <c r="K2" s="130" t="s">
        <v>87</v>
      </c>
      <c r="L2" s="130" t="s">
        <v>88</v>
      </c>
      <c r="M2" s="130" t="s">
        <v>89</v>
      </c>
      <c r="N2" s="130" t="s">
        <v>90</v>
      </c>
      <c r="O2" s="131" t="s">
        <v>0</v>
      </c>
      <c r="P2" s="132" t="s">
        <v>1</v>
      </c>
    </row>
    <row r="3" spans="1:16" ht="12.75">
      <c r="A3" s="30" t="s">
        <v>91</v>
      </c>
      <c r="B3" s="133">
        <v>579</v>
      </c>
      <c r="C3" s="134">
        <v>229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  <c r="P3" s="33">
        <f>SUM(B3:O3)</f>
        <v>808</v>
      </c>
    </row>
    <row r="4" spans="1:16" ht="12.75">
      <c r="A4" s="12" t="s">
        <v>92</v>
      </c>
      <c r="B4" s="136">
        <v>201</v>
      </c>
      <c r="C4" s="137">
        <v>68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  <c r="P4" s="22">
        <f>SUM(B4:O4)</f>
        <v>269</v>
      </c>
    </row>
    <row r="5" spans="1:16" ht="12.75">
      <c r="A5" s="12" t="s">
        <v>93</v>
      </c>
      <c r="B5" s="140">
        <v>3290</v>
      </c>
      <c r="C5" s="141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42"/>
      <c r="P5" s="22">
        <f>SUM(B5:O5)</f>
        <v>3290</v>
      </c>
    </row>
    <row r="6" spans="1:16" ht="12.75">
      <c r="A6" s="12" t="s">
        <v>94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22">
        <v>0</v>
      </c>
    </row>
    <row r="7" spans="1:16" ht="12.75">
      <c r="A7" s="12" t="s">
        <v>19</v>
      </c>
      <c r="B7" s="143"/>
      <c r="C7" s="144"/>
      <c r="D7" s="144">
        <v>314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22">
        <f aca="true" t="shared" si="0" ref="P7:P18">SUM(B7:O7)</f>
        <v>314</v>
      </c>
    </row>
    <row r="8" spans="1:16" ht="12.75">
      <c r="A8" s="12" t="s">
        <v>95</v>
      </c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>
        <v>1</v>
      </c>
      <c r="O8" s="145"/>
      <c r="P8" s="22">
        <f t="shared" si="0"/>
        <v>1</v>
      </c>
    </row>
    <row r="9" spans="1:16" ht="12.75">
      <c r="A9" s="146" t="s">
        <v>8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/>
      <c r="P9" s="147">
        <f t="shared" si="0"/>
        <v>0</v>
      </c>
    </row>
    <row r="10" spans="1:16" ht="12.75">
      <c r="A10" s="12" t="s">
        <v>2</v>
      </c>
      <c r="B10" s="143"/>
      <c r="C10" s="144"/>
      <c r="D10" s="144"/>
      <c r="E10" s="144"/>
      <c r="F10" s="144">
        <v>379</v>
      </c>
      <c r="G10" s="144"/>
      <c r="H10" s="144"/>
      <c r="I10" s="144"/>
      <c r="J10" s="144"/>
      <c r="K10" s="144"/>
      <c r="L10" s="144"/>
      <c r="M10" s="144"/>
      <c r="N10" s="144"/>
      <c r="O10" s="145"/>
      <c r="P10" s="147">
        <f t="shared" si="0"/>
        <v>379</v>
      </c>
    </row>
    <row r="11" spans="1:16" ht="12.75">
      <c r="A11" s="12" t="s">
        <v>3</v>
      </c>
      <c r="B11" s="143"/>
      <c r="C11" s="144"/>
      <c r="D11" s="144"/>
      <c r="E11" s="144"/>
      <c r="F11" s="144"/>
      <c r="G11" s="148">
        <v>997</v>
      </c>
      <c r="H11" s="144"/>
      <c r="I11" s="144"/>
      <c r="J11" s="144"/>
      <c r="K11" s="144"/>
      <c r="L11" s="144"/>
      <c r="M11" s="144"/>
      <c r="N11" s="144"/>
      <c r="O11" s="145"/>
      <c r="P11" s="22">
        <f t="shared" si="0"/>
        <v>997</v>
      </c>
    </row>
    <row r="12" spans="1:16" ht="12.75">
      <c r="A12" s="12" t="s">
        <v>9</v>
      </c>
      <c r="B12" s="143"/>
      <c r="C12" s="144"/>
      <c r="D12" s="144"/>
      <c r="E12" s="144"/>
      <c r="F12" s="144"/>
      <c r="G12" s="144"/>
      <c r="H12" s="144">
        <v>248</v>
      </c>
      <c r="I12" s="144"/>
      <c r="J12" s="144"/>
      <c r="K12" s="144"/>
      <c r="L12" s="144"/>
      <c r="M12" s="144"/>
      <c r="N12" s="144"/>
      <c r="O12" s="145"/>
      <c r="P12" s="22">
        <f t="shared" si="0"/>
        <v>248</v>
      </c>
    </row>
    <row r="13" spans="1:16" ht="12.75">
      <c r="A13" s="12" t="s">
        <v>4</v>
      </c>
      <c r="B13" s="143"/>
      <c r="C13" s="144"/>
      <c r="D13" s="144"/>
      <c r="E13" s="144"/>
      <c r="F13" s="144"/>
      <c r="G13" s="144"/>
      <c r="H13" s="144"/>
      <c r="I13" s="144">
        <v>781</v>
      </c>
      <c r="J13" s="144"/>
      <c r="K13" s="144"/>
      <c r="L13" s="144"/>
      <c r="M13" s="144"/>
      <c r="N13" s="144"/>
      <c r="O13" s="145"/>
      <c r="P13" s="22">
        <f t="shared" si="0"/>
        <v>781</v>
      </c>
    </row>
    <row r="14" spans="1:16" ht="12.75">
      <c r="A14" s="12" t="s">
        <v>5</v>
      </c>
      <c r="B14" s="143"/>
      <c r="C14" s="144"/>
      <c r="D14" s="144"/>
      <c r="E14" s="144"/>
      <c r="F14" s="144"/>
      <c r="G14" s="144"/>
      <c r="H14" s="144"/>
      <c r="I14" s="144"/>
      <c r="J14" s="148">
        <v>917</v>
      </c>
      <c r="K14" s="144"/>
      <c r="L14" s="144"/>
      <c r="M14" s="144"/>
      <c r="N14" s="144"/>
      <c r="O14" s="145"/>
      <c r="P14" s="22">
        <f t="shared" si="0"/>
        <v>917</v>
      </c>
    </row>
    <row r="15" spans="1:16" ht="12.75">
      <c r="A15" s="12" t="s">
        <v>6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8">
        <v>1347</v>
      </c>
      <c r="L15" s="144"/>
      <c r="M15" s="144"/>
      <c r="N15" s="144"/>
      <c r="O15" s="145"/>
      <c r="P15" s="22">
        <f t="shared" si="0"/>
        <v>1347</v>
      </c>
    </row>
    <row r="16" spans="1:16" ht="12.75">
      <c r="A16" s="12" t="s">
        <v>7</v>
      </c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>
        <v>831</v>
      </c>
      <c r="M16" s="144"/>
      <c r="N16" s="144"/>
      <c r="O16" s="145"/>
      <c r="P16" s="22">
        <f t="shared" si="0"/>
        <v>831</v>
      </c>
    </row>
    <row r="17" spans="1:16" ht="12.75">
      <c r="A17" s="12" t="s">
        <v>96</v>
      </c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>
        <v>78</v>
      </c>
      <c r="N17" s="144"/>
      <c r="O17" s="145"/>
      <c r="P17" s="22">
        <f t="shared" si="0"/>
        <v>78</v>
      </c>
    </row>
    <row r="18" spans="1:16" ht="12.75">
      <c r="A18" s="12" t="s">
        <v>20</v>
      </c>
      <c r="B18" s="143"/>
      <c r="C18" s="144">
        <v>3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98">
        <v>1420</v>
      </c>
      <c r="P18" s="22">
        <f t="shared" si="0"/>
        <v>1423</v>
      </c>
    </row>
    <row r="19" spans="1:16" ht="12.75">
      <c r="A19" s="13" t="s">
        <v>21</v>
      </c>
      <c r="B19" s="149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/>
      <c r="P19" s="23">
        <v>0</v>
      </c>
    </row>
    <row r="20" spans="1:16" ht="13.5" thickBot="1">
      <c r="A20" s="151" t="s">
        <v>24</v>
      </c>
      <c r="B20" s="152"/>
      <c r="C20" s="153">
        <v>25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4"/>
      <c r="P20" s="155">
        <f>SUM(B20:O20)</f>
        <v>25</v>
      </c>
    </row>
    <row r="21" spans="1:16" ht="13.5" thickBot="1">
      <c r="A21" s="156"/>
      <c r="B21" s="157">
        <f>SUM(B3:B20)</f>
        <v>4070</v>
      </c>
      <c r="C21" s="158">
        <f>SUM(C3:C20)</f>
        <v>325</v>
      </c>
      <c r="D21" s="158">
        <f>SUM(D3:D20)</f>
        <v>314</v>
      </c>
      <c r="E21" s="158"/>
      <c r="F21" s="158">
        <f aca="true" t="shared" si="1" ref="F21:O21">SUM(F3:F20)</f>
        <v>379</v>
      </c>
      <c r="G21" s="158">
        <f t="shared" si="1"/>
        <v>997</v>
      </c>
      <c r="H21" s="158">
        <f t="shared" si="1"/>
        <v>248</v>
      </c>
      <c r="I21" s="158">
        <f t="shared" si="1"/>
        <v>781</v>
      </c>
      <c r="J21" s="158">
        <f t="shared" si="1"/>
        <v>917</v>
      </c>
      <c r="K21" s="158">
        <f t="shared" si="1"/>
        <v>1347</v>
      </c>
      <c r="L21" s="158">
        <f t="shared" si="1"/>
        <v>831</v>
      </c>
      <c r="M21" s="158">
        <f t="shared" si="1"/>
        <v>78</v>
      </c>
      <c r="N21" s="158">
        <f t="shared" si="1"/>
        <v>1</v>
      </c>
      <c r="O21" s="159">
        <f t="shared" si="1"/>
        <v>1420</v>
      </c>
      <c r="P21" s="160">
        <f>SUM(B21:O21)</f>
        <v>11708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2013-08-21T09:03:46Z</cp:lastPrinted>
  <dcterms:created xsi:type="dcterms:W3CDTF">2010-08-12T12:35:51Z</dcterms:created>
  <dcterms:modified xsi:type="dcterms:W3CDTF">2013-08-21T09:10:59Z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