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895" windowWidth="19320" windowHeight="4920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<sst xmlns="http://schemas.openxmlformats.org/spreadsheetml/2006/main" count="226" uniqueCount="184">
  <si>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</si>
  <si>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</si>
  <si>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</si>
  <si>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</si>
  <si>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</si>
  <si>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</si>
  <si>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</si>
  <si>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</si>
  <si>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</si>
  <si>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</si>
  <si>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</si>
  <si>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</si>
  <si>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</si>
  <si>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</si>
  <si>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</si>
  <si>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</si>
  <si>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</si>
  <si>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</si>
  <si>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</si>
  <si>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</si>
  <si>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</si>
  <si>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</si>
  <si>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</si>
  <si>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</si>
  <si>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</si>
  <si>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</si>
  <si>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</si>
  <si>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</si>
  <si>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</si>
  <si>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</si>
  <si>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</si>
  <si>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</si>
  <si>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</si>
  <si>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</si>
  <si>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</si>
  <si>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</si>
  <si>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</si>
  <si>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</si>
  <si>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</si>
  <si>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</si>
  <si>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</si>
  <si>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</si>
  <si>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</si>
  <si>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</si>
  <si>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</si>
  <si>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</si>
  <si>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</si>
  <si>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</si>
  <si>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</si>
  <si>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</si>
  <si>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</si>
  <si>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</si>
  <si>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</si>
  <si>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</si>
  <si>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</si>
  <si>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</si>
  <si>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</si>
  <si>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</si>
  <si>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</si>
  <si>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Commissione Patenti</t>
  </si>
  <si>
    <t>Burlo Radiologia</t>
  </si>
  <si>
    <t>Medicina del Lavoro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</si>
  <si>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</si>
  <si>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</si>
  <si>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</si>
  <si>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</si>
  <si>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</si>
  <si>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</si>
  <si>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</si>
  <si>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</si>
  <si>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</si>
  <si>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</si>
  <si>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</si>
  <si>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</si>
  <si>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</si>
  <si>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</si>
  <si>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GENNAIO 2013</t>
  </si>
  <si>
    <t>PUNTI DI PRENOTAZIONE</t>
  </si>
  <si>
    <t>"REPARTI"</t>
  </si>
  <si>
    <t>Intervallo di analisi: 01/01/2013 - 31/01/2013</t>
  </si>
  <si>
    <t>Direzioni AOUTS</t>
  </si>
  <si>
    <t>di cui PRELIEVI</t>
  </si>
  <si>
    <t>LABORATORIO</t>
  </si>
  <si>
    <t>DETTAGLIO PRELIEVI PER STRUTTURA GENNAIO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</si>
  <si>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</si>
  <si>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</si>
  <si>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</si>
  <si>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</si>
  <si>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</si>
  <si>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</si>
  <si>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</si>
  <si>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</si>
  <si>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</si>
  <si>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</si>
  <si>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</si>
  <si>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</si>
  <si>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</si>
  <si>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</si>
  <si>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</si>
  <si>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</si>
  <si>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</si>
  <si>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</si>
  <si>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</si>
  <si>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</si>
  <si>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</si>
  <si>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</si>
  <si>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</si>
  <si>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</si>
  <si>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</si>
  <si>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</si>
  <si>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</si>
  <si>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</si>
  <si>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</si>
  <si>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</si>
  <si>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</si>
  <si>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</si>
  <si>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</si>
  <si>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</si>
  <si>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</si>
  <si>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</si>
  <si>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</si>
  <si>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</si>
  <si>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</si>
  <si>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</si>
  <si>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</si>
  <si>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</si>
  <si>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</si>
  <si>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</si>
  <si>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</si>
  <si>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</si>
  <si>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</si>
  <si>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</si>
  <si>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</si>
  <si>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</si>
  <si>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</si>
  <si>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</si>
  <si>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</si>
  <si>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</si>
  <si>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</si>
  <si>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</si>
  <si>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</si>
  <si>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</si>
  <si>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</si>
  <si>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</si>
  <si>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</si>
  <si>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</si>
  <si>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</si>
  <si>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</si>
  <si>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</si>
  <si>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</si>
  <si>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</si>
  <si>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</si>
  <si>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</si>
  <si>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</si>
  <si>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</si>
  <si>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</si>
  <si>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</si>
  <si>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</si>
  <si>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</si>
  <si>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</si>
  <si>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</si>
  <si>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</si>
  <si>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</si>
  <si>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</si>
  <si>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</si>
  <si>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</si>
  <si>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LP AOUTS</t>
  </si>
  <si>
    <t>LP BURLO</t>
  </si>
  <si>
    <t>SPORTELLI CUP AOUTS</t>
  </si>
  <si>
    <t xml:space="preserve">ASS1 CCV </t>
  </si>
  <si>
    <t>ASS1 CSO</t>
  </si>
  <si>
    <t>Dipartimento di Prevenzione</t>
  </si>
  <si>
    <t>LP ASS1e Accreditati</t>
  </si>
  <si>
    <t>LP ASS1 e Accreditati</t>
  </si>
  <si>
    <t>Periodo di analisi:01/01/2013 - 31/01/2013</t>
  </si>
  <si>
    <t>Dati estrapolati da "Business Objects":  04/2013</t>
  </si>
  <si>
    <t>Estrapolazione ed elaborazione effettuta da: Barbara Zilli e Francesca Valentini</t>
  </si>
  <si>
    <t>Gennaio 2013</t>
  </si>
  <si>
    <t>ASS1 Ambulatori</t>
  </si>
  <si>
    <t>ASS1 Sportelli</t>
  </si>
  <si>
    <t>TOTALE ESCLUSO LABORATORIO (vedi prelievi)</t>
  </si>
  <si>
    <t>Call Center Regionale *</t>
  </si>
  <si>
    <t>* non conteggiate prestazioni per Direzione Centrale Salute (Screening)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</si>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</sst>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>
        <color indexed="63"/>
      </top>
      <bottom style="double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double"/>
      <bottom style="medium">
        <color indexed="22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9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8" fillId="3" borderId="3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0" xfId="0" applyAlignment="1">
      <alignment/>
    </xf>
    <xf numFmtId="3" fontId="17" fillId="0" borderId="2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8" fillId="4" borderId="39" xfId="0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4" fillId="4" borderId="42" xfId="0" applyFont="1" applyFill="1" applyBorder="1" applyAlignment="1">
      <alignment horizontal="center" textRotation="90" wrapText="1"/>
    </xf>
    <xf numFmtId="0" fontId="18" fillId="5" borderId="39" xfId="0" applyFont="1" applyFill="1" applyBorder="1" applyAlignment="1">
      <alignment vertical="center" wrapText="1"/>
    </xf>
    <xf numFmtId="3" fontId="4" fillId="5" borderId="40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4" fillId="5" borderId="42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14" fillId="0" borderId="48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46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4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3" borderId="34" xfId="0" applyNumberFormat="1" applyFon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4" xfId="0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55" xfId="0" applyFont="1" applyBorder="1" applyAlignment="1">
      <alignment/>
    </xf>
    <xf numFmtId="3" fontId="14" fillId="0" borderId="56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0" fillId="3" borderId="52" xfId="0" applyNumberFormat="1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right"/>
    </xf>
    <xf numFmtId="3" fontId="0" fillId="0" borderId="61" xfId="0" applyNumberFormat="1" applyBorder="1" applyAlignment="1">
      <alignment/>
    </xf>
    <xf numFmtId="3" fontId="0" fillId="0" borderId="62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14" fillId="0" borderId="37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Border="1" applyAlignment="1">
      <alignment/>
    </xf>
    <xf numFmtId="3" fontId="0" fillId="0" borderId="70" xfId="0" applyNumberFormat="1" applyFont="1" applyBorder="1" applyAlignment="1">
      <alignment horizontal="right"/>
    </xf>
    <xf numFmtId="3" fontId="0" fillId="3" borderId="28" xfId="0" applyNumberFormat="1" applyFont="1" applyFill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3" fontId="0" fillId="3" borderId="26" xfId="0" applyNumberFormat="1" applyFont="1" applyFill="1" applyBorder="1" applyAlignment="1">
      <alignment horizontal="right"/>
    </xf>
    <xf numFmtId="3" fontId="14" fillId="0" borderId="70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71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" fillId="0" borderId="74" xfId="0" applyFont="1" applyFill="1" applyBorder="1" applyAlignment="1">
      <alignment/>
    </xf>
    <xf numFmtId="3" fontId="0" fillId="0" borderId="75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5" fillId="0" borderId="7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8" xfId="0" applyNumberFormat="1" applyFont="1" applyFill="1" applyBorder="1" applyAlignment="1">
      <alignment horizontal="right"/>
    </xf>
    <xf numFmtId="3" fontId="5" fillId="0" borderId="79" xfId="0" applyNumberFormat="1" applyFont="1" applyFill="1" applyBorder="1" applyAlignment="1">
      <alignment horizontal="right"/>
    </xf>
    <xf numFmtId="3" fontId="5" fillId="0" borderId="8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2" borderId="81" xfId="0" applyFont="1" applyFill="1" applyBorder="1" applyAlignment="1">
      <alignment vertical="center"/>
    </xf>
    <xf numFmtId="0" fontId="4" fillId="2" borderId="82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vertical="center"/>
    </xf>
    <xf numFmtId="0" fontId="4" fillId="6" borderId="82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4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5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6" xfId="0" applyFont="1" applyBorder="1" applyAlignment="1">
      <alignment/>
    </xf>
    <xf numFmtId="3" fontId="8" fillId="0" borderId="76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/>
    </xf>
    <xf numFmtId="3" fontId="8" fillId="6" borderId="76" xfId="0" applyNumberFormat="1" applyFont="1" applyFill="1" applyBorder="1" applyAlignment="1">
      <alignment/>
    </xf>
    <xf numFmtId="2" fontId="8" fillId="0" borderId="8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88" xfId="0" applyFont="1" applyFill="1" applyBorder="1" applyAlignment="1">
      <alignment horizontal="center" vertical="center" wrapText="1"/>
    </xf>
    <xf numFmtId="0" fontId="13" fillId="7" borderId="89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7" borderId="91" xfId="0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8" fillId="7" borderId="9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94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7" borderId="27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95" xfId="0" applyFont="1" applyFill="1" applyBorder="1" applyAlignment="1">
      <alignment horizontal="center" vertical="center"/>
    </xf>
    <xf numFmtId="0" fontId="8" fillId="8" borderId="96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8" borderId="97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9" borderId="91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13" fillId="9" borderId="88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95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5" sqref="A15:Q15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s="5" customFormat="1" ht="18">
      <c r="A2" s="215" t="s">
        <v>12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5" customFormat="1" ht="18">
      <c r="A3" s="215" t="s">
        <v>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s="5" customFormat="1" ht="18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5" customFormat="1" ht="18.75">
      <c r="A5" s="217" t="s">
        <v>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s="5" customFormat="1" ht="18.75" thickBo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5" customFormat="1" ht="18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1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4"/>
    </row>
    <row r="10" spans="1:17" s="5" customFormat="1" ht="45">
      <c r="A10" s="225" t="s">
        <v>15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</row>
    <row r="11" spans="1:17" s="5" customFormat="1" ht="45">
      <c r="A11" s="225" t="s">
        <v>16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s="5" customFormat="1" ht="45">
      <c r="A12" s="225" t="s">
        <v>17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17" s="5" customFormat="1" ht="30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</row>
    <row r="14" spans="1:17" s="5" customFormat="1" ht="45">
      <c r="A14" s="231" t="s">
        <v>177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</row>
    <row r="15" spans="1:17" s="5" customFormat="1" ht="18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4"/>
    </row>
    <row r="16" spans="1:17" s="5" customFormat="1" ht="18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</row>
    <row r="17" spans="1:17" s="5" customFormat="1" ht="18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</row>
    <row r="18" spans="1:17" s="5" customFormat="1" ht="20.25">
      <c r="A18" s="237" t="s">
        <v>18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9"/>
    </row>
    <row r="19" spans="1:17" s="5" customFormat="1" ht="2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7" s="5" customFormat="1" ht="20.25">
      <c r="A20" s="212" t="s">
        <v>174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</row>
    <row r="21" spans="1:17" s="5" customFormat="1" ht="20.25">
      <c r="A21" s="237" t="s">
        <v>175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</row>
    <row r="22" spans="1:17" s="5" customFormat="1" ht="20.25">
      <c r="A22" s="237" t="s">
        <v>176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</row>
    <row r="23" spans="1:17" s="5" customFormat="1" ht="20.25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</row>
    <row r="24" spans="1:17" s="5" customFormat="1" ht="20.25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M51" sqref="M51"/>
    </sheetView>
  </sheetViews>
  <sheetFormatPr defaultColWidth="9.140625" defaultRowHeight="12.75"/>
  <cols>
    <col min="1" max="1" width="24.421875" style="0" customWidth="1"/>
    <col min="2" max="2" width="14.421875" style="0" customWidth="1"/>
    <col min="3" max="3" width="17.140625" style="0" customWidth="1"/>
    <col min="4" max="4" width="16.00390625" style="0" customWidth="1"/>
    <col min="5" max="5" width="9.00390625" style="0" customWidth="1"/>
    <col min="6" max="6" width="13.421875" style="0" customWidth="1"/>
    <col min="7" max="7" width="9.8515625" style="0" customWidth="1"/>
  </cols>
  <sheetData>
    <row r="1" ht="12.75">
      <c r="A1" s="74" t="s">
        <v>76</v>
      </c>
    </row>
    <row r="3" ht="13.5" thickBot="1"/>
    <row r="4" spans="1:7" s="66" customFormat="1" ht="28.5" customHeight="1" thickBot="1" thickTop="1">
      <c r="A4" s="204" t="s">
        <v>30</v>
      </c>
      <c r="B4" s="205" t="s">
        <v>31</v>
      </c>
      <c r="C4" s="210" t="s">
        <v>82</v>
      </c>
      <c r="D4" s="208" t="s">
        <v>81</v>
      </c>
      <c r="E4" s="209" t="s">
        <v>34</v>
      </c>
      <c r="F4" s="206" t="s">
        <v>32</v>
      </c>
      <c r="G4" s="207" t="s">
        <v>33</v>
      </c>
    </row>
    <row r="5" spans="1:7" ht="14.25" thickBot="1" thickTop="1">
      <c r="A5" s="108" t="s">
        <v>35</v>
      </c>
      <c r="B5" s="117">
        <v>18032</v>
      </c>
      <c r="C5" s="128"/>
      <c r="D5" s="47"/>
      <c r="E5" s="103">
        <v>2486</v>
      </c>
      <c r="F5" s="90">
        <v>1205</v>
      </c>
      <c r="G5" s="42">
        <v>4207</v>
      </c>
    </row>
    <row r="6" spans="1:7" ht="13.5" thickBot="1">
      <c r="A6" s="106" t="s">
        <v>36</v>
      </c>
      <c r="B6" s="118">
        <v>2547</v>
      </c>
      <c r="C6" s="129">
        <v>1657</v>
      </c>
      <c r="D6" s="40">
        <v>1278</v>
      </c>
      <c r="E6" s="58">
        <v>617</v>
      </c>
      <c r="F6" s="91">
        <v>1348</v>
      </c>
      <c r="G6" s="42">
        <v>3563</v>
      </c>
    </row>
    <row r="7" spans="1:7" ht="13.5" thickBot="1">
      <c r="A7" s="106" t="s">
        <v>38</v>
      </c>
      <c r="B7" s="118">
        <v>2364</v>
      </c>
      <c r="C7" s="129">
        <v>5139</v>
      </c>
      <c r="D7" s="40">
        <v>3987</v>
      </c>
      <c r="E7" s="58">
        <v>791</v>
      </c>
      <c r="F7" s="91">
        <v>5649</v>
      </c>
      <c r="G7" s="42">
        <v>7050</v>
      </c>
    </row>
    <row r="8" spans="1:7" ht="13.5" thickBot="1">
      <c r="A8" s="106" t="s">
        <v>37</v>
      </c>
      <c r="B8" s="118">
        <v>1887</v>
      </c>
      <c r="C8" s="129">
        <v>2800</v>
      </c>
      <c r="D8" s="40">
        <v>1607</v>
      </c>
      <c r="E8" s="58">
        <v>414</v>
      </c>
      <c r="F8" s="91">
        <v>1126</v>
      </c>
      <c r="G8" s="42">
        <v>5750</v>
      </c>
    </row>
    <row r="9" spans="1:7" ht="13.5" thickBot="1">
      <c r="A9" s="106" t="s">
        <v>69</v>
      </c>
      <c r="B9" s="118">
        <v>1132</v>
      </c>
      <c r="C9" s="129"/>
      <c r="D9" s="40"/>
      <c r="E9" s="58">
        <v>206</v>
      </c>
      <c r="F9" s="91">
        <v>1249</v>
      </c>
      <c r="G9" s="42">
        <v>388</v>
      </c>
    </row>
    <row r="10" spans="1:7" ht="13.5" thickBot="1">
      <c r="A10" s="106" t="s">
        <v>40</v>
      </c>
      <c r="B10" s="118">
        <v>1050</v>
      </c>
      <c r="C10" s="129">
        <v>1098</v>
      </c>
      <c r="D10" s="40">
        <v>987</v>
      </c>
      <c r="E10" s="58">
        <v>224</v>
      </c>
      <c r="F10" s="91">
        <v>75</v>
      </c>
      <c r="G10" s="42">
        <v>737</v>
      </c>
    </row>
    <row r="11" spans="1:11" ht="13.5" thickBot="1">
      <c r="A11" s="106" t="s">
        <v>45</v>
      </c>
      <c r="B11" s="118">
        <v>122</v>
      </c>
      <c r="C11" s="129">
        <v>416</v>
      </c>
      <c r="D11" s="40">
        <v>377</v>
      </c>
      <c r="E11" s="58">
        <v>66</v>
      </c>
      <c r="F11" s="91">
        <v>70</v>
      </c>
      <c r="G11" s="42">
        <v>247</v>
      </c>
      <c r="K11" s="41"/>
    </row>
    <row r="12" spans="1:7" ht="13.5" thickBot="1">
      <c r="A12" s="106" t="s">
        <v>46</v>
      </c>
      <c r="B12" s="118">
        <v>48</v>
      </c>
      <c r="C12" s="129">
        <v>11</v>
      </c>
      <c r="D12" s="40">
        <v>9</v>
      </c>
      <c r="E12" s="58">
        <v>5</v>
      </c>
      <c r="F12" s="91">
        <v>17</v>
      </c>
      <c r="G12" s="42">
        <v>27</v>
      </c>
    </row>
    <row r="13" spans="1:7" ht="13.5" thickBot="1">
      <c r="A13" s="106" t="s">
        <v>39</v>
      </c>
      <c r="B13" s="118">
        <v>12</v>
      </c>
      <c r="C13" s="129">
        <v>1663</v>
      </c>
      <c r="D13" s="40">
        <v>1502</v>
      </c>
      <c r="E13" s="58">
        <v>69</v>
      </c>
      <c r="F13" s="91">
        <v>213</v>
      </c>
      <c r="G13" s="42">
        <v>626</v>
      </c>
    </row>
    <row r="14" spans="1:7" ht="13.5" thickBot="1">
      <c r="A14" s="106" t="s">
        <v>71</v>
      </c>
      <c r="B14" s="118">
        <v>9</v>
      </c>
      <c r="C14" s="129">
        <v>185</v>
      </c>
      <c r="D14" s="40"/>
      <c r="E14" s="104">
        <v>3</v>
      </c>
      <c r="F14" s="91">
        <v>154</v>
      </c>
      <c r="G14" s="42">
        <v>154</v>
      </c>
    </row>
    <row r="15" spans="1:7" ht="13.5" thickBot="1">
      <c r="A15" s="106" t="s">
        <v>42</v>
      </c>
      <c r="B15" s="118">
        <v>6</v>
      </c>
      <c r="C15" s="129">
        <v>1158</v>
      </c>
      <c r="D15" s="40">
        <v>1058</v>
      </c>
      <c r="E15" s="58">
        <v>31</v>
      </c>
      <c r="F15" s="91">
        <v>1</v>
      </c>
      <c r="G15" s="42">
        <v>593</v>
      </c>
    </row>
    <row r="16" spans="1:7" ht="13.5" thickBot="1">
      <c r="A16" s="106" t="s">
        <v>41</v>
      </c>
      <c r="B16" s="118">
        <v>6</v>
      </c>
      <c r="C16" s="129">
        <v>829</v>
      </c>
      <c r="D16" s="40">
        <v>758</v>
      </c>
      <c r="E16" s="58">
        <v>31</v>
      </c>
      <c r="F16" s="91">
        <v>236</v>
      </c>
      <c r="G16" s="42">
        <v>220</v>
      </c>
    </row>
    <row r="17" spans="1:7" ht="13.5" thickBot="1">
      <c r="A17" s="65" t="s">
        <v>44</v>
      </c>
      <c r="B17" s="119">
        <v>0</v>
      </c>
      <c r="C17" s="130">
        <v>970</v>
      </c>
      <c r="D17" s="127">
        <v>841</v>
      </c>
      <c r="E17" s="63">
        <v>25</v>
      </c>
      <c r="F17" s="92">
        <v>152</v>
      </c>
      <c r="G17" s="64">
        <v>399</v>
      </c>
    </row>
    <row r="18" spans="1:7" ht="15.75" thickBot="1">
      <c r="A18" s="109" t="s">
        <v>47</v>
      </c>
      <c r="B18" s="120">
        <f aca="true" t="shared" si="0" ref="B18:G18">SUM(B5:B17)</f>
        <v>27215</v>
      </c>
      <c r="C18" s="131">
        <f t="shared" si="0"/>
        <v>15926</v>
      </c>
      <c r="D18" s="111">
        <f t="shared" si="0"/>
        <v>12404</v>
      </c>
      <c r="E18" s="105">
        <f t="shared" si="0"/>
        <v>4968</v>
      </c>
      <c r="F18" s="93">
        <f t="shared" si="0"/>
        <v>11495</v>
      </c>
      <c r="G18" s="52">
        <f t="shared" si="0"/>
        <v>23961</v>
      </c>
    </row>
    <row r="19" spans="1:7" ht="15.75" customHeight="1" thickTop="1">
      <c r="A19" s="59"/>
      <c r="B19" s="60"/>
      <c r="C19" s="60"/>
      <c r="D19" s="61"/>
      <c r="E19" s="62"/>
      <c r="F19" s="62"/>
      <c r="G19" s="60"/>
    </row>
    <row r="20" ht="13.5" thickBot="1">
      <c r="E20" s="66"/>
    </row>
    <row r="21" spans="1:7" ht="12" customHeight="1" thickTop="1">
      <c r="A21" s="255" t="s">
        <v>68</v>
      </c>
      <c r="B21" s="246" t="s">
        <v>31</v>
      </c>
      <c r="C21" s="246" t="s">
        <v>82</v>
      </c>
      <c r="D21" s="258" t="s">
        <v>81</v>
      </c>
      <c r="E21" s="262" t="s">
        <v>34</v>
      </c>
      <c r="F21" s="260" t="s">
        <v>32</v>
      </c>
      <c r="G21" s="211" t="s">
        <v>65</v>
      </c>
    </row>
    <row r="22" spans="1:7" ht="12" customHeight="1" thickBot="1">
      <c r="A22" s="256"/>
      <c r="B22" s="257"/>
      <c r="C22" s="247"/>
      <c r="D22" s="259"/>
      <c r="E22" s="263"/>
      <c r="F22" s="261"/>
      <c r="G22" s="245"/>
    </row>
    <row r="23" spans="1:7" ht="14.25" thickBot="1" thickTop="1">
      <c r="A23" s="110" t="s">
        <v>181</v>
      </c>
      <c r="B23" s="121">
        <v>13185</v>
      </c>
      <c r="C23" s="133"/>
      <c r="D23" s="132"/>
      <c r="E23" s="112">
        <v>2836</v>
      </c>
      <c r="F23" s="73"/>
      <c r="G23" s="51"/>
    </row>
    <row r="24" ht="14.25" thickBot="1" thickTop="1">
      <c r="E24" s="66"/>
    </row>
    <row r="25" spans="1:7" ht="12" customHeight="1" thickTop="1">
      <c r="A25" s="266" t="s">
        <v>48</v>
      </c>
      <c r="B25" s="248" t="s">
        <v>31</v>
      </c>
      <c r="C25" s="248" t="s">
        <v>82</v>
      </c>
      <c r="D25" s="249" t="s">
        <v>81</v>
      </c>
      <c r="E25" s="253" t="s">
        <v>34</v>
      </c>
      <c r="F25" s="251" t="s">
        <v>32</v>
      </c>
      <c r="G25" s="264" t="s">
        <v>65</v>
      </c>
    </row>
    <row r="26" spans="1:7" ht="12" customHeight="1" thickBot="1">
      <c r="A26" s="267"/>
      <c r="B26" s="268"/>
      <c r="C26" s="247"/>
      <c r="D26" s="250"/>
      <c r="E26" s="254"/>
      <c r="F26" s="252"/>
      <c r="G26" s="265"/>
    </row>
    <row r="27" spans="1:11" ht="14.25" thickBot="1" thickTop="1">
      <c r="A27" s="106" t="s">
        <v>23</v>
      </c>
      <c r="B27" s="117">
        <v>10</v>
      </c>
      <c r="C27" s="128">
        <v>7</v>
      </c>
      <c r="D27" s="40">
        <v>6</v>
      </c>
      <c r="E27" s="103">
        <v>703</v>
      </c>
      <c r="F27" s="94"/>
      <c r="G27" s="42"/>
      <c r="K27" s="41"/>
    </row>
    <row r="28" spans="1:7" ht="13.5" thickBot="1">
      <c r="A28" s="106" t="s">
        <v>49</v>
      </c>
      <c r="B28" s="118">
        <v>91</v>
      </c>
      <c r="C28" s="129">
        <v>4</v>
      </c>
      <c r="D28" s="40"/>
      <c r="E28" s="58">
        <v>254</v>
      </c>
      <c r="F28" s="95"/>
      <c r="G28" s="42"/>
    </row>
    <row r="29" spans="1:7" ht="13.5" thickBot="1">
      <c r="A29" s="36" t="s">
        <v>24</v>
      </c>
      <c r="B29" s="122">
        <v>51</v>
      </c>
      <c r="C29" s="134">
        <v>55</v>
      </c>
      <c r="D29" s="44">
        <v>15</v>
      </c>
      <c r="E29" s="113">
        <v>830</v>
      </c>
      <c r="F29" s="96">
        <v>65</v>
      </c>
      <c r="G29" s="45">
        <v>144</v>
      </c>
    </row>
    <row r="30" ht="14.25" thickBot="1" thickTop="1">
      <c r="E30" s="66"/>
    </row>
    <row r="31" spans="1:7" ht="12" customHeight="1" thickTop="1">
      <c r="A31" s="255" t="s">
        <v>50</v>
      </c>
      <c r="B31" s="246" t="s">
        <v>31</v>
      </c>
      <c r="C31" s="246" t="s">
        <v>82</v>
      </c>
      <c r="D31" s="258" t="s">
        <v>81</v>
      </c>
      <c r="E31" s="262" t="s">
        <v>34</v>
      </c>
      <c r="F31" s="260" t="s">
        <v>32</v>
      </c>
      <c r="G31" s="211" t="s">
        <v>33</v>
      </c>
    </row>
    <row r="32" spans="1:7" ht="12" customHeight="1" thickBot="1">
      <c r="A32" s="256"/>
      <c r="B32" s="257"/>
      <c r="C32" s="247"/>
      <c r="D32" s="259"/>
      <c r="E32" s="263"/>
      <c r="F32" s="261"/>
      <c r="G32" s="245"/>
    </row>
    <row r="33" spans="1:11" ht="14.25" thickBot="1" thickTop="1">
      <c r="A33" s="106" t="s">
        <v>51</v>
      </c>
      <c r="B33" s="117"/>
      <c r="C33" s="128"/>
      <c r="D33" s="135"/>
      <c r="E33" s="103">
        <v>3</v>
      </c>
      <c r="F33" s="97"/>
      <c r="G33" s="46">
        <v>78</v>
      </c>
      <c r="K33" s="41"/>
    </row>
    <row r="34" spans="1:7" ht="13.5" thickBot="1">
      <c r="A34" s="106" t="s">
        <v>66</v>
      </c>
      <c r="B34" s="118"/>
      <c r="C34" s="129"/>
      <c r="D34" s="136"/>
      <c r="E34" s="58"/>
      <c r="F34" s="98"/>
      <c r="G34" s="46"/>
    </row>
    <row r="35" spans="1:7" ht="13.5" thickBot="1">
      <c r="A35" s="106" t="s">
        <v>67</v>
      </c>
      <c r="B35" s="118"/>
      <c r="C35" s="129"/>
      <c r="D35" s="136"/>
      <c r="E35" s="58"/>
      <c r="F35" s="98"/>
      <c r="G35" s="46"/>
    </row>
    <row r="36" spans="1:7" ht="15.75" thickBot="1">
      <c r="A36" s="107" t="s">
        <v>47</v>
      </c>
      <c r="B36" s="123">
        <f>SUM(B33:B35)</f>
        <v>0</v>
      </c>
      <c r="C36" s="138"/>
      <c r="D36" s="137"/>
      <c r="E36" s="114">
        <f>SUM(E33:E35)</f>
        <v>3</v>
      </c>
      <c r="F36" s="99"/>
      <c r="G36" s="53">
        <f>SUM(G33:G35)</f>
        <v>78</v>
      </c>
    </row>
    <row r="37" spans="1:7" ht="15.75" thickTop="1">
      <c r="A37" s="69"/>
      <c r="B37" s="60"/>
      <c r="C37" s="60"/>
      <c r="D37" s="70"/>
      <c r="E37" s="71"/>
      <c r="F37" s="70"/>
      <c r="G37" s="72"/>
    </row>
    <row r="38" ht="13.5" thickBot="1">
      <c r="E38" s="66"/>
    </row>
    <row r="39" spans="1:7" ht="12" customHeight="1" thickTop="1">
      <c r="A39" s="266" t="s">
        <v>52</v>
      </c>
      <c r="B39" s="248" t="s">
        <v>31</v>
      </c>
      <c r="C39" s="248" t="s">
        <v>82</v>
      </c>
      <c r="D39" s="249" t="s">
        <v>81</v>
      </c>
      <c r="E39" s="253" t="s">
        <v>34</v>
      </c>
      <c r="F39" s="251" t="s">
        <v>32</v>
      </c>
      <c r="G39" s="264" t="s">
        <v>33</v>
      </c>
    </row>
    <row r="40" spans="1:11" ht="12" customHeight="1" thickBot="1">
      <c r="A40" s="267"/>
      <c r="B40" s="268"/>
      <c r="C40" s="247"/>
      <c r="D40" s="250"/>
      <c r="E40" s="254"/>
      <c r="F40" s="252"/>
      <c r="G40" s="265"/>
      <c r="K40" s="41"/>
    </row>
    <row r="41" spans="1:7" ht="14.25" thickBot="1" thickTop="1">
      <c r="A41" s="35" t="s">
        <v>60</v>
      </c>
      <c r="B41" s="118">
        <v>472</v>
      </c>
      <c r="C41" s="128"/>
      <c r="D41" s="40"/>
      <c r="E41" s="115">
        <v>50</v>
      </c>
      <c r="F41" s="94"/>
      <c r="G41" s="42"/>
    </row>
    <row r="42" spans="1:7" ht="13.5" thickBot="1">
      <c r="A42" s="35" t="s">
        <v>54</v>
      </c>
      <c r="B42" s="118">
        <v>4040</v>
      </c>
      <c r="C42" s="129">
        <v>57</v>
      </c>
      <c r="D42" s="40"/>
      <c r="E42" s="104">
        <v>538</v>
      </c>
      <c r="F42" s="95">
        <v>476</v>
      </c>
      <c r="G42" s="42"/>
    </row>
    <row r="43" spans="1:7" ht="13.5" thickBot="1">
      <c r="A43" s="35" t="s">
        <v>56</v>
      </c>
      <c r="B43" s="118">
        <v>1865</v>
      </c>
      <c r="C43" s="129"/>
      <c r="D43" s="40"/>
      <c r="E43" s="104">
        <v>157</v>
      </c>
      <c r="F43" s="95"/>
      <c r="G43" s="42"/>
    </row>
    <row r="44" spans="1:7" ht="13.5" thickBot="1">
      <c r="A44" s="35" t="s">
        <v>55</v>
      </c>
      <c r="B44" s="118">
        <v>5185</v>
      </c>
      <c r="C44" s="129">
        <v>294</v>
      </c>
      <c r="D44" s="40">
        <v>143</v>
      </c>
      <c r="E44" s="104">
        <v>474</v>
      </c>
      <c r="F44" s="95">
        <v>519</v>
      </c>
      <c r="G44" s="67"/>
    </row>
    <row r="45" spans="1:7" ht="13.5" thickBot="1">
      <c r="A45" s="35" t="s">
        <v>58</v>
      </c>
      <c r="B45" s="89">
        <v>1024</v>
      </c>
      <c r="C45" s="139"/>
      <c r="D45" s="127"/>
      <c r="E45" s="104">
        <v>116</v>
      </c>
      <c r="F45" s="95">
        <v>2</v>
      </c>
      <c r="G45" s="42"/>
    </row>
    <row r="46" spans="1:7" ht="13.5" thickBot="1">
      <c r="A46" s="35" t="s">
        <v>53</v>
      </c>
      <c r="B46" s="118">
        <v>5849</v>
      </c>
      <c r="C46" s="129">
        <v>1393</v>
      </c>
      <c r="D46" s="40">
        <v>5</v>
      </c>
      <c r="E46" s="104">
        <v>671</v>
      </c>
      <c r="F46" s="95">
        <v>5544</v>
      </c>
      <c r="G46" s="42"/>
    </row>
    <row r="47" spans="1:10" ht="13.5" thickBot="1">
      <c r="A47" s="35" t="s">
        <v>70</v>
      </c>
      <c r="B47" s="118">
        <v>1404</v>
      </c>
      <c r="C47" s="129">
        <v>3</v>
      </c>
      <c r="D47" s="40">
        <v>3</v>
      </c>
      <c r="E47" s="104">
        <v>215</v>
      </c>
      <c r="F47" s="95">
        <v>839</v>
      </c>
      <c r="G47" s="42">
        <v>198</v>
      </c>
      <c r="J47" s="41"/>
    </row>
    <row r="48" spans="1:7" ht="13.5" thickBot="1">
      <c r="A48" s="106" t="s">
        <v>43</v>
      </c>
      <c r="B48" s="118">
        <v>256</v>
      </c>
      <c r="C48" s="129">
        <v>310</v>
      </c>
      <c r="D48" s="40">
        <v>302</v>
      </c>
      <c r="E48" s="58">
        <v>47</v>
      </c>
      <c r="F48" s="91">
        <v>1192</v>
      </c>
      <c r="G48" s="42">
        <v>103</v>
      </c>
    </row>
    <row r="49" spans="1:7" ht="13.5" thickBot="1">
      <c r="A49" s="35" t="s">
        <v>59</v>
      </c>
      <c r="B49" s="118">
        <v>604</v>
      </c>
      <c r="C49" s="129"/>
      <c r="D49" s="40"/>
      <c r="E49" s="104">
        <v>50</v>
      </c>
      <c r="F49" s="95">
        <v>99</v>
      </c>
      <c r="G49" s="42"/>
    </row>
    <row r="50" spans="1:7" ht="13.5" thickBot="1">
      <c r="A50" s="35" t="s">
        <v>61</v>
      </c>
      <c r="B50" s="118"/>
      <c r="C50" s="129">
        <v>132</v>
      </c>
      <c r="D50" s="40">
        <v>131</v>
      </c>
      <c r="E50" s="104">
        <v>12</v>
      </c>
      <c r="F50" s="95"/>
      <c r="G50" s="42"/>
    </row>
    <row r="51" spans="1:7" ht="13.5" thickBot="1">
      <c r="A51" s="35" t="s">
        <v>57</v>
      </c>
      <c r="B51" s="118"/>
      <c r="C51" s="129">
        <v>914</v>
      </c>
      <c r="D51" s="40"/>
      <c r="E51" s="104"/>
      <c r="F51" s="95"/>
      <c r="G51" s="42"/>
    </row>
    <row r="52" spans="1:7" ht="13.5" thickBot="1">
      <c r="A52" s="35" t="s">
        <v>74</v>
      </c>
      <c r="B52" s="118"/>
      <c r="C52" s="129"/>
      <c r="D52" s="40"/>
      <c r="E52" s="104"/>
      <c r="F52" s="95">
        <v>137</v>
      </c>
      <c r="G52" s="42"/>
    </row>
    <row r="53" spans="1:7" ht="13.5" thickBot="1">
      <c r="A53" s="35" t="s">
        <v>75</v>
      </c>
      <c r="B53" s="118"/>
      <c r="C53" s="129">
        <v>368</v>
      </c>
      <c r="D53" s="40">
        <v>215</v>
      </c>
      <c r="E53" s="104">
        <v>59</v>
      </c>
      <c r="F53" s="95">
        <v>411</v>
      </c>
      <c r="G53" s="42"/>
    </row>
    <row r="54" spans="1:7" ht="13.5" thickBot="1">
      <c r="A54" s="35" t="s">
        <v>72</v>
      </c>
      <c r="B54" s="118"/>
      <c r="C54" s="129"/>
      <c r="D54" s="40"/>
      <c r="E54" s="104"/>
      <c r="F54" s="95">
        <v>30</v>
      </c>
      <c r="G54" s="42"/>
    </row>
    <row r="55" spans="1:7" ht="13.5" thickBot="1">
      <c r="A55" s="35" t="s">
        <v>73</v>
      </c>
      <c r="B55" s="118"/>
      <c r="C55" s="129"/>
      <c r="D55" s="40"/>
      <c r="E55" s="104"/>
      <c r="F55" s="95">
        <v>324</v>
      </c>
      <c r="G55" s="42"/>
    </row>
    <row r="56" spans="1:11" ht="13.5" thickBot="1">
      <c r="A56" s="35" t="s">
        <v>80</v>
      </c>
      <c r="B56" s="118">
        <v>431</v>
      </c>
      <c r="C56" s="129"/>
      <c r="D56" s="40"/>
      <c r="E56" s="104">
        <v>124</v>
      </c>
      <c r="F56" s="95">
        <v>1</v>
      </c>
      <c r="G56" s="42"/>
      <c r="K56" s="41"/>
    </row>
    <row r="57" spans="1:7" ht="13.5" thickBot="1">
      <c r="A57" s="35" t="s">
        <v>62</v>
      </c>
      <c r="B57" s="118"/>
      <c r="C57" s="129"/>
      <c r="D57" s="40"/>
      <c r="E57" s="104"/>
      <c r="F57" s="95"/>
      <c r="G57" s="42"/>
    </row>
    <row r="58" spans="1:7" ht="15.75" thickBot="1">
      <c r="A58" s="37" t="s">
        <v>47</v>
      </c>
      <c r="B58" s="123">
        <f aca="true" t="shared" si="1" ref="B58:G58">SUM(B41:B57)</f>
        <v>21130</v>
      </c>
      <c r="C58" s="138">
        <f t="shared" si="1"/>
        <v>3471</v>
      </c>
      <c r="D58" s="111">
        <f t="shared" si="1"/>
        <v>799</v>
      </c>
      <c r="E58" s="43">
        <f t="shared" si="1"/>
        <v>2513</v>
      </c>
      <c r="F58" s="100">
        <f t="shared" si="1"/>
        <v>9574</v>
      </c>
      <c r="G58" s="52">
        <f t="shared" si="1"/>
        <v>301</v>
      </c>
    </row>
    <row r="59" spans="2:7" ht="14.25" thickBot="1" thickTop="1">
      <c r="B59" s="41"/>
      <c r="C59" s="41"/>
      <c r="D59" s="41"/>
      <c r="E59" s="41"/>
      <c r="F59" s="41"/>
      <c r="G59" s="68"/>
    </row>
    <row r="60" spans="1:7" ht="14.25" thickBot="1" thickTop="1">
      <c r="A60" s="38"/>
      <c r="B60" s="124"/>
      <c r="C60" s="128"/>
      <c r="D60" s="47"/>
      <c r="E60" s="48"/>
      <c r="F60" s="101"/>
      <c r="G60" s="49"/>
    </row>
    <row r="61" spans="1:7" ht="15.75" thickBot="1">
      <c r="A61" s="39" t="s">
        <v>63</v>
      </c>
      <c r="B61" s="125">
        <f aca="true" t="shared" si="2" ref="B61:G61">SUM(B18,B23,B27,B28,B29,B36,B58)</f>
        <v>61682</v>
      </c>
      <c r="C61" s="141">
        <f t="shared" si="2"/>
        <v>19463</v>
      </c>
      <c r="D61" s="140">
        <f t="shared" si="2"/>
        <v>13224</v>
      </c>
      <c r="E61" s="116">
        <f t="shared" si="2"/>
        <v>12107</v>
      </c>
      <c r="F61" s="88">
        <f t="shared" si="2"/>
        <v>21134</v>
      </c>
      <c r="G61" s="87">
        <f t="shared" si="2"/>
        <v>24484</v>
      </c>
    </row>
    <row r="62" spans="1:7" ht="13.5" thickBot="1">
      <c r="A62" s="37"/>
      <c r="B62" s="126"/>
      <c r="C62" s="134"/>
      <c r="D62" s="44"/>
      <c r="E62" s="50"/>
      <c r="F62" s="102"/>
      <c r="G62" s="45"/>
    </row>
    <row r="63" ht="13.5" thickTop="1"/>
    <row r="64" ht="12.75">
      <c r="A64" t="s">
        <v>182</v>
      </c>
    </row>
  </sheetData>
  <mergeCells count="28"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G21:G22"/>
    <mergeCell ref="C31:C32"/>
    <mergeCell ref="C21:C22"/>
    <mergeCell ref="C25:C26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Q29" sqref="Q29"/>
    </sheetView>
  </sheetViews>
  <sheetFormatPr defaultColWidth="9.140625" defaultRowHeight="12.75"/>
  <cols>
    <col min="1" max="1" width="27.421875" style="16" customWidth="1"/>
    <col min="2" max="2" width="7.57421875" style="18" customWidth="1"/>
    <col min="3" max="3" width="6.7109375" style="18" customWidth="1"/>
    <col min="4" max="4" width="7.57421875" style="18" customWidth="1"/>
    <col min="5" max="7" width="7.140625" style="18" customWidth="1"/>
    <col min="8" max="8" width="6.7109375" style="18" customWidth="1"/>
    <col min="9" max="9" width="8.00390625" style="18" customWidth="1"/>
    <col min="10" max="15" width="6.7109375" style="18" customWidth="1"/>
    <col min="16" max="16" width="7.8515625" style="18" customWidth="1"/>
    <col min="17" max="26" width="6.7109375" style="18" customWidth="1"/>
    <col min="27" max="16384" width="6.7109375" style="142" customWidth="1"/>
  </cols>
  <sheetData>
    <row r="1" spans="1:3" ht="13.5" thickBot="1">
      <c r="A1" s="14" t="s">
        <v>79</v>
      </c>
      <c r="B1" s="17"/>
      <c r="C1" s="17"/>
    </row>
    <row r="2" spans="1:9" s="15" customFormat="1" ht="78.75" customHeight="1" thickBot="1">
      <c r="A2" s="75" t="s">
        <v>77</v>
      </c>
      <c r="B2" s="76" t="s">
        <v>28</v>
      </c>
      <c r="C2" s="77" t="s">
        <v>29</v>
      </c>
      <c r="D2" s="78" t="s">
        <v>0</v>
      </c>
      <c r="E2" s="78" t="s">
        <v>11</v>
      </c>
      <c r="F2" s="200" t="s">
        <v>166</v>
      </c>
      <c r="G2" s="200" t="s">
        <v>172</v>
      </c>
      <c r="H2" s="79" t="s">
        <v>167</v>
      </c>
      <c r="I2" s="80" t="s">
        <v>1</v>
      </c>
    </row>
    <row r="3" spans="1:9" ht="12.75">
      <c r="A3" s="30" t="s">
        <v>64</v>
      </c>
      <c r="B3" s="24">
        <v>4118</v>
      </c>
      <c r="C3" s="31">
        <v>1855</v>
      </c>
      <c r="D3" s="31">
        <v>1902</v>
      </c>
      <c r="E3" s="31">
        <v>4221</v>
      </c>
      <c r="F3" s="32">
        <v>368</v>
      </c>
      <c r="G3" s="32">
        <v>48</v>
      </c>
      <c r="H3" s="32">
        <v>673</v>
      </c>
      <c r="I3" s="22">
        <f aca="true" t="shared" si="0" ref="I3:I8">SUM(B3:H3)</f>
        <v>13185</v>
      </c>
    </row>
    <row r="4" spans="1:11" ht="12.75">
      <c r="A4" s="28" t="s">
        <v>10</v>
      </c>
      <c r="B4" s="19">
        <v>5924</v>
      </c>
      <c r="C4" s="20">
        <v>4268</v>
      </c>
      <c r="D4" s="29">
        <v>477</v>
      </c>
      <c r="E4" s="19">
        <v>7212</v>
      </c>
      <c r="F4" s="21">
        <v>111</v>
      </c>
      <c r="G4" s="21">
        <v>17</v>
      </c>
      <c r="H4" s="21">
        <v>23</v>
      </c>
      <c r="I4" s="22">
        <f t="shared" si="0"/>
        <v>18032</v>
      </c>
      <c r="K4" s="17"/>
    </row>
    <row r="5" spans="1:9" ht="12.75">
      <c r="A5" s="12" t="s">
        <v>168</v>
      </c>
      <c r="B5" s="19">
        <v>3252</v>
      </c>
      <c r="C5" s="20">
        <v>548</v>
      </c>
      <c r="D5" s="19">
        <v>43</v>
      </c>
      <c r="E5" s="19">
        <v>914</v>
      </c>
      <c r="F5" s="21">
        <v>151</v>
      </c>
      <c r="G5" s="21">
        <v>8</v>
      </c>
      <c r="H5" s="21">
        <v>4</v>
      </c>
      <c r="I5" s="22">
        <f t="shared" si="0"/>
        <v>4920</v>
      </c>
    </row>
    <row r="6" spans="1:9" ht="12.75">
      <c r="A6" s="12" t="s">
        <v>20</v>
      </c>
      <c r="B6" s="20">
        <v>131</v>
      </c>
      <c r="C6" s="20">
        <v>94</v>
      </c>
      <c r="D6" s="19">
        <v>1234</v>
      </c>
      <c r="E6" s="19">
        <v>90</v>
      </c>
      <c r="F6" s="21">
        <v>3</v>
      </c>
      <c r="G6" s="21">
        <v>1</v>
      </c>
      <c r="H6" s="21">
        <v>334</v>
      </c>
      <c r="I6" s="22">
        <f t="shared" si="0"/>
        <v>1887</v>
      </c>
    </row>
    <row r="7" spans="1:9" ht="13.5" thickBot="1">
      <c r="A7" s="12" t="s">
        <v>179</v>
      </c>
      <c r="B7" s="34">
        <v>562</v>
      </c>
      <c r="C7" s="19">
        <v>1388</v>
      </c>
      <c r="D7" s="19">
        <v>37</v>
      </c>
      <c r="E7" s="19">
        <v>380</v>
      </c>
      <c r="F7" s="21">
        <v>5</v>
      </c>
      <c r="G7" s="21">
        <v>4</v>
      </c>
      <c r="H7" s="21"/>
      <c r="I7" s="22">
        <f t="shared" si="0"/>
        <v>2376</v>
      </c>
    </row>
    <row r="8" spans="1:11" s="1" customFormat="1" ht="13.5" customHeight="1" thickBot="1">
      <c r="A8" s="25" t="s">
        <v>183</v>
      </c>
      <c r="B8" s="4">
        <f aca="true" t="shared" si="1" ref="B8:H8">SUM(B3:B7)</f>
        <v>13987</v>
      </c>
      <c r="C8" s="2">
        <f t="shared" si="1"/>
        <v>8153</v>
      </c>
      <c r="D8" s="2">
        <f t="shared" si="1"/>
        <v>3693</v>
      </c>
      <c r="E8" s="2">
        <f t="shared" si="1"/>
        <v>12817</v>
      </c>
      <c r="F8" s="3">
        <f t="shared" si="1"/>
        <v>638</v>
      </c>
      <c r="G8" s="3">
        <f t="shared" si="1"/>
        <v>78</v>
      </c>
      <c r="H8" s="3">
        <f t="shared" si="1"/>
        <v>1034</v>
      </c>
      <c r="I8" s="26">
        <f t="shared" si="0"/>
        <v>40400</v>
      </c>
      <c r="K8" s="27" t="s">
        <v>180</v>
      </c>
    </row>
    <row r="11" ht="13.5" thickBot="1"/>
    <row r="12" spans="1:9" s="15" customFormat="1" ht="78.75" customHeight="1" thickBot="1">
      <c r="A12" s="81" t="s">
        <v>78</v>
      </c>
      <c r="B12" s="82" t="s">
        <v>28</v>
      </c>
      <c r="C12" s="83" t="s">
        <v>29</v>
      </c>
      <c r="D12" s="84" t="s">
        <v>0</v>
      </c>
      <c r="E12" s="84" t="s">
        <v>11</v>
      </c>
      <c r="F12" s="201" t="s">
        <v>166</v>
      </c>
      <c r="G12" s="201" t="s">
        <v>173</v>
      </c>
      <c r="H12" s="85" t="s">
        <v>167</v>
      </c>
      <c r="I12" s="86" t="s">
        <v>1</v>
      </c>
    </row>
    <row r="13" spans="1:9" ht="12.75">
      <c r="A13" s="12" t="s">
        <v>26</v>
      </c>
      <c r="B13" s="34">
        <v>6846</v>
      </c>
      <c r="C13" s="19"/>
      <c r="D13" s="19"/>
      <c r="E13" s="19"/>
      <c r="F13" s="21">
        <v>204</v>
      </c>
      <c r="G13" s="21"/>
      <c r="H13" s="21"/>
      <c r="I13" s="22">
        <f aca="true" t="shared" si="2" ref="I13:I22">SUM(B13:H13)</f>
        <v>7050</v>
      </c>
    </row>
    <row r="14" spans="1:16" ht="12.75">
      <c r="A14" s="12" t="s">
        <v>27</v>
      </c>
      <c r="B14" s="34">
        <v>6800</v>
      </c>
      <c r="C14" s="19">
        <v>23</v>
      </c>
      <c r="D14" s="19"/>
      <c r="E14" s="19"/>
      <c r="F14" s="21">
        <v>50</v>
      </c>
      <c r="G14" s="21"/>
      <c r="H14" s="21"/>
      <c r="I14" s="22">
        <f t="shared" si="2"/>
        <v>6873</v>
      </c>
      <c r="P14" s="17"/>
    </row>
    <row r="15" spans="1:16" ht="12.75">
      <c r="A15" s="12" t="s">
        <v>169</v>
      </c>
      <c r="B15" s="20"/>
      <c r="C15" s="20">
        <v>1404</v>
      </c>
      <c r="D15" s="19"/>
      <c r="E15" s="19"/>
      <c r="F15" s="21"/>
      <c r="G15" s="21"/>
      <c r="H15" s="21"/>
      <c r="I15" s="22">
        <f t="shared" si="2"/>
        <v>1404</v>
      </c>
      <c r="P15" s="17"/>
    </row>
    <row r="16" spans="1:16" ht="12.75">
      <c r="A16" s="12" t="s">
        <v>170</v>
      </c>
      <c r="B16" s="57"/>
      <c r="C16" s="20">
        <v>256</v>
      </c>
      <c r="D16" s="19"/>
      <c r="E16" s="19"/>
      <c r="F16" s="21"/>
      <c r="G16" s="21"/>
      <c r="H16" s="21"/>
      <c r="I16" s="22">
        <f t="shared" si="2"/>
        <v>256</v>
      </c>
      <c r="P16" s="17"/>
    </row>
    <row r="17" spans="1:16" ht="12.75">
      <c r="A17" s="12" t="s">
        <v>178</v>
      </c>
      <c r="B17" s="57"/>
      <c r="C17" s="20"/>
      <c r="D17" s="19"/>
      <c r="E17" s="19"/>
      <c r="F17" s="21"/>
      <c r="G17" s="21"/>
      <c r="H17" s="21"/>
      <c r="I17" s="22"/>
      <c r="P17" s="17"/>
    </row>
    <row r="18" spans="1:14" ht="12.75">
      <c r="A18" s="12" t="s">
        <v>171</v>
      </c>
      <c r="B18" s="57">
        <v>604</v>
      </c>
      <c r="C18" s="20"/>
      <c r="D18" s="19"/>
      <c r="E18" s="19"/>
      <c r="F18" s="21"/>
      <c r="G18" s="21"/>
      <c r="H18" s="21"/>
      <c r="I18" s="22">
        <f t="shared" si="2"/>
        <v>604</v>
      </c>
      <c r="N18" s="17"/>
    </row>
    <row r="19" spans="1:9" ht="12.75">
      <c r="A19" s="12" t="s">
        <v>22</v>
      </c>
      <c r="B19" s="20"/>
      <c r="C19" s="20"/>
      <c r="D19" s="19">
        <v>4401</v>
      </c>
      <c r="E19" s="19"/>
      <c r="F19" s="21"/>
      <c r="G19" s="21"/>
      <c r="H19" s="21">
        <v>111</v>
      </c>
      <c r="I19" s="22">
        <f t="shared" si="2"/>
        <v>4512</v>
      </c>
    </row>
    <row r="20" spans="1:9" ht="12.75">
      <c r="A20" s="12" t="s">
        <v>23</v>
      </c>
      <c r="B20" s="34"/>
      <c r="C20" s="19">
        <v>2</v>
      </c>
      <c r="D20" s="19"/>
      <c r="E20" s="19">
        <v>8</v>
      </c>
      <c r="F20" s="21"/>
      <c r="G20" s="21"/>
      <c r="H20" s="21"/>
      <c r="I20" s="22">
        <f t="shared" si="2"/>
        <v>10</v>
      </c>
    </row>
    <row r="21" spans="1:9" ht="12.75">
      <c r="A21" s="12" t="s">
        <v>24</v>
      </c>
      <c r="B21" s="34">
        <v>473</v>
      </c>
      <c r="C21" s="19"/>
      <c r="D21" s="19"/>
      <c r="E21" s="19"/>
      <c r="F21" s="21">
        <v>9</v>
      </c>
      <c r="G21" s="21"/>
      <c r="H21" s="21"/>
      <c r="I21" s="22">
        <f t="shared" si="2"/>
        <v>482</v>
      </c>
    </row>
    <row r="22" spans="1:9" ht="13.5" thickBot="1">
      <c r="A22" s="12" t="s">
        <v>25</v>
      </c>
      <c r="B22" s="34"/>
      <c r="C22" s="19"/>
      <c r="D22" s="19">
        <v>91</v>
      </c>
      <c r="E22" s="19"/>
      <c r="F22" s="21"/>
      <c r="G22" s="21"/>
      <c r="H22" s="21"/>
      <c r="I22" s="22">
        <f t="shared" si="2"/>
        <v>91</v>
      </c>
    </row>
    <row r="23" spans="1:9" ht="13.5" thickBot="1">
      <c r="A23" s="25" t="s">
        <v>183</v>
      </c>
      <c r="B23" s="4">
        <f>SUM(B13:B22)</f>
        <v>14723</v>
      </c>
      <c r="C23" s="2">
        <f>SUM(C13:C22)</f>
        <v>1685</v>
      </c>
      <c r="D23" s="2">
        <f>SUM(D13:D22)</f>
        <v>4492</v>
      </c>
      <c r="E23" s="2">
        <f>SUM(E13:E22)</f>
        <v>8</v>
      </c>
      <c r="F23" s="3">
        <f>SUM(F13:F22)</f>
        <v>263</v>
      </c>
      <c r="G23" s="3"/>
      <c r="H23" s="3">
        <f>SUM(H13:H22)</f>
        <v>111</v>
      </c>
      <c r="I23" s="26">
        <f>SUM(B23:H23)</f>
        <v>21282</v>
      </c>
    </row>
    <row r="25" ht="13.5" thickBot="1"/>
    <row r="26" spans="1:9" ht="18" customHeight="1" thickBot="1">
      <c r="A26" s="202" t="s">
        <v>47</v>
      </c>
      <c r="B26" s="203">
        <f>SUM(B8,B23)</f>
        <v>28710</v>
      </c>
      <c r="C26" s="203">
        <f aca="true" t="shared" si="3" ref="C26:I26">SUM(C8,C23)</f>
        <v>9838</v>
      </c>
      <c r="D26" s="203">
        <f t="shared" si="3"/>
        <v>8185</v>
      </c>
      <c r="E26" s="203">
        <f t="shared" si="3"/>
        <v>12825</v>
      </c>
      <c r="F26" s="203">
        <f t="shared" si="3"/>
        <v>901</v>
      </c>
      <c r="G26" s="203">
        <f t="shared" si="3"/>
        <v>78</v>
      </c>
      <c r="H26" s="203">
        <f t="shared" si="3"/>
        <v>1145</v>
      </c>
      <c r="I26" s="176">
        <f t="shared" si="3"/>
        <v>61682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30" sqref="C30"/>
    </sheetView>
  </sheetViews>
  <sheetFormatPr defaultColWidth="9.140625" defaultRowHeight="12.75"/>
  <cols>
    <col min="1" max="1" width="25.7109375" style="198" customWidth="1"/>
    <col min="2" max="2" width="12.140625" style="0" customWidth="1"/>
    <col min="3" max="3" width="12.8515625" style="0" customWidth="1"/>
    <col min="4" max="4" width="11.421875" style="199" customWidth="1"/>
    <col min="5" max="6" width="9.00390625" style="0" customWidth="1"/>
    <col min="7" max="7" width="8.421875" style="0" customWidth="1"/>
    <col min="8" max="8" width="17.28125" style="0" customWidth="1"/>
    <col min="9" max="16384" width="13.7109375" style="0" customWidth="1"/>
  </cols>
  <sheetData>
    <row r="1" spans="1:7" ht="13.5" thickBot="1">
      <c r="A1" s="269" t="s">
        <v>76</v>
      </c>
      <c r="B1" s="269"/>
      <c r="C1" s="269"/>
      <c r="D1" s="269"/>
      <c r="E1" s="269"/>
      <c r="F1" s="269"/>
      <c r="G1" s="269"/>
    </row>
    <row r="2" spans="1:8" s="184" customFormat="1" ht="36.75" customHeight="1">
      <c r="A2" s="178" t="s">
        <v>103</v>
      </c>
      <c r="B2" s="179" t="s">
        <v>104</v>
      </c>
      <c r="C2" s="179" t="s">
        <v>105</v>
      </c>
      <c r="D2" s="180" t="s">
        <v>106</v>
      </c>
      <c r="E2" s="179" t="s">
        <v>107</v>
      </c>
      <c r="F2" s="181" t="s">
        <v>108</v>
      </c>
      <c r="G2" s="182" t="s">
        <v>109</v>
      </c>
      <c r="H2" s="183" t="s">
        <v>110</v>
      </c>
    </row>
    <row r="3" spans="1:9" ht="12.75">
      <c r="A3" s="185" t="s">
        <v>111</v>
      </c>
      <c r="B3" s="186">
        <v>367</v>
      </c>
      <c r="C3" s="186">
        <v>367</v>
      </c>
      <c r="D3" s="187">
        <v>11</v>
      </c>
      <c r="E3" s="187">
        <v>44</v>
      </c>
      <c r="F3" s="188">
        <v>4</v>
      </c>
      <c r="G3" s="187">
        <v>61</v>
      </c>
      <c r="H3" s="189">
        <f>(E3*100)/C3</f>
        <v>11.989100817438691</v>
      </c>
      <c r="I3" s="18"/>
    </row>
    <row r="4" spans="1:9" ht="12.75">
      <c r="A4" s="185" t="s">
        <v>112</v>
      </c>
      <c r="B4" s="186">
        <v>215</v>
      </c>
      <c r="C4" s="186">
        <v>215</v>
      </c>
      <c r="D4" s="187">
        <v>13</v>
      </c>
      <c r="E4" s="187">
        <v>29</v>
      </c>
      <c r="F4" s="188">
        <v>8</v>
      </c>
      <c r="G4" s="187">
        <v>42</v>
      </c>
      <c r="H4" s="189">
        <f aca="true" t="shared" si="0" ref="H4:H57">(E4*100)/C4</f>
        <v>13.488372093023257</v>
      </c>
      <c r="I4" s="190"/>
    </row>
    <row r="5" spans="1:9" ht="12.75">
      <c r="A5" s="185" t="s">
        <v>113</v>
      </c>
      <c r="B5" s="186">
        <v>244</v>
      </c>
      <c r="C5" s="186">
        <v>244</v>
      </c>
      <c r="D5" s="187">
        <v>12</v>
      </c>
      <c r="E5" s="187">
        <v>36</v>
      </c>
      <c r="F5" s="188">
        <v>8</v>
      </c>
      <c r="G5" s="187">
        <v>74</v>
      </c>
      <c r="H5" s="189">
        <f t="shared" si="0"/>
        <v>14.754098360655737</v>
      </c>
      <c r="I5" s="190"/>
    </row>
    <row r="6" spans="1:9" ht="12.75">
      <c r="A6" s="185" t="s">
        <v>114</v>
      </c>
      <c r="B6" s="186">
        <v>81</v>
      </c>
      <c r="C6" s="186">
        <v>81</v>
      </c>
      <c r="D6" s="187">
        <v>1</v>
      </c>
      <c r="E6" s="187">
        <v>10</v>
      </c>
      <c r="F6" s="188">
        <v>1</v>
      </c>
      <c r="G6" s="187">
        <v>5</v>
      </c>
      <c r="H6" s="189">
        <f t="shared" si="0"/>
        <v>12.345679012345679</v>
      </c>
      <c r="I6" s="190"/>
    </row>
    <row r="7" spans="1:9" ht="12.75">
      <c r="A7" s="185" t="s">
        <v>115</v>
      </c>
      <c r="B7" s="186">
        <v>847</v>
      </c>
      <c r="C7" s="186">
        <v>847</v>
      </c>
      <c r="D7" s="187">
        <v>38</v>
      </c>
      <c r="E7" s="187">
        <v>129</v>
      </c>
      <c r="F7" s="188">
        <v>26</v>
      </c>
      <c r="G7" s="187">
        <v>142</v>
      </c>
      <c r="H7" s="189">
        <f t="shared" si="0"/>
        <v>15.230224321133411</v>
      </c>
      <c r="I7" s="190"/>
    </row>
    <row r="8" spans="1:9" ht="12.75">
      <c r="A8" s="185" t="s">
        <v>116</v>
      </c>
      <c r="B8" s="186">
        <v>633</v>
      </c>
      <c r="C8" s="186">
        <v>633</v>
      </c>
      <c r="D8" s="187">
        <v>15</v>
      </c>
      <c r="E8" s="187">
        <v>84</v>
      </c>
      <c r="F8" s="188">
        <v>24</v>
      </c>
      <c r="G8" s="187">
        <v>90</v>
      </c>
      <c r="H8" s="189">
        <f t="shared" si="0"/>
        <v>13.270142180094787</v>
      </c>
      <c r="I8" s="190"/>
    </row>
    <row r="9" spans="1:9" ht="12.75">
      <c r="A9" s="185" t="s">
        <v>117</v>
      </c>
      <c r="B9" s="186">
        <v>399</v>
      </c>
      <c r="C9" s="186">
        <v>399</v>
      </c>
      <c r="D9" s="187">
        <v>17</v>
      </c>
      <c r="E9" s="187">
        <v>40</v>
      </c>
      <c r="F9" s="188">
        <v>0</v>
      </c>
      <c r="G9" s="187">
        <v>101</v>
      </c>
      <c r="H9" s="189">
        <f t="shared" si="0"/>
        <v>10.025062656641603</v>
      </c>
      <c r="I9" s="190"/>
    </row>
    <row r="10" spans="1:9" ht="12.75">
      <c r="A10" s="185" t="s">
        <v>118</v>
      </c>
      <c r="B10" s="186">
        <v>493</v>
      </c>
      <c r="C10" s="186">
        <v>493</v>
      </c>
      <c r="D10" s="187">
        <v>18</v>
      </c>
      <c r="E10" s="187">
        <v>52</v>
      </c>
      <c r="F10" s="188">
        <v>12</v>
      </c>
      <c r="G10" s="187">
        <v>75</v>
      </c>
      <c r="H10" s="189">
        <f t="shared" si="0"/>
        <v>10.547667342799189</v>
      </c>
      <c r="I10" s="190"/>
    </row>
    <row r="11" spans="1:9" ht="12.75">
      <c r="A11" s="185" t="s">
        <v>119</v>
      </c>
      <c r="B11" s="186">
        <v>166</v>
      </c>
      <c r="C11" s="186">
        <v>166</v>
      </c>
      <c r="D11" s="187">
        <v>15</v>
      </c>
      <c r="E11" s="187">
        <v>28</v>
      </c>
      <c r="F11" s="188">
        <v>10</v>
      </c>
      <c r="G11" s="187">
        <v>44</v>
      </c>
      <c r="H11" s="189">
        <f t="shared" si="0"/>
        <v>16.867469879518072</v>
      </c>
      <c r="I11" s="190"/>
    </row>
    <row r="12" spans="1:9" ht="12.75">
      <c r="A12" s="185" t="s">
        <v>120</v>
      </c>
      <c r="B12" s="186">
        <v>234</v>
      </c>
      <c r="C12" s="186">
        <v>234</v>
      </c>
      <c r="D12" s="187">
        <v>17</v>
      </c>
      <c r="E12" s="187">
        <v>40</v>
      </c>
      <c r="F12" s="188">
        <v>8</v>
      </c>
      <c r="G12" s="187">
        <v>50</v>
      </c>
      <c r="H12" s="189">
        <f t="shared" si="0"/>
        <v>17.094017094017094</v>
      </c>
      <c r="I12" s="190"/>
    </row>
    <row r="13" spans="1:9" ht="12.75">
      <c r="A13" s="185" t="s">
        <v>121</v>
      </c>
      <c r="B13" s="186">
        <v>202</v>
      </c>
      <c r="C13" s="186">
        <v>202</v>
      </c>
      <c r="D13" s="187">
        <v>10</v>
      </c>
      <c r="E13" s="187">
        <v>18</v>
      </c>
      <c r="F13" s="188">
        <v>6</v>
      </c>
      <c r="G13" s="187">
        <v>52</v>
      </c>
      <c r="H13" s="189">
        <f t="shared" si="0"/>
        <v>8.910891089108912</v>
      </c>
      <c r="I13" s="190"/>
    </row>
    <row r="14" spans="1:9" ht="12.75">
      <c r="A14" s="185" t="s">
        <v>122</v>
      </c>
      <c r="B14" s="186">
        <v>688</v>
      </c>
      <c r="C14" s="186">
        <v>688</v>
      </c>
      <c r="D14" s="187">
        <v>21</v>
      </c>
      <c r="E14" s="187">
        <v>79</v>
      </c>
      <c r="F14" s="188">
        <v>15</v>
      </c>
      <c r="G14" s="187">
        <v>78</v>
      </c>
      <c r="H14" s="189">
        <f t="shared" si="0"/>
        <v>11.482558139534884</v>
      </c>
      <c r="I14" s="190"/>
    </row>
    <row r="15" spans="1:9" ht="12.75">
      <c r="A15" s="185" t="s">
        <v>123</v>
      </c>
      <c r="B15" s="186">
        <v>148</v>
      </c>
      <c r="C15" s="186">
        <v>148</v>
      </c>
      <c r="D15" s="187">
        <v>3</v>
      </c>
      <c r="E15" s="187">
        <v>23</v>
      </c>
      <c r="F15" s="188">
        <v>0</v>
      </c>
      <c r="G15" s="187">
        <v>31</v>
      </c>
      <c r="H15" s="189">
        <f t="shared" si="0"/>
        <v>15.54054054054054</v>
      </c>
      <c r="I15" s="190"/>
    </row>
    <row r="16" spans="1:9" ht="12.75">
      <c r="A16" s="185" t="s">
        <v>124</v>
      </c>
      <c r="B16" s="186">
        <v>408</v>
      </c>
      <c r="C16" s="186">
        <v>408</v>
      </c>
      <c r="D16" s="187">
        <v>37</v>
      </c>
      <c r="E16" s="187">
        <v>56</v>
      </c>
      <c r="F16" s="188">
        <v>17</v>
      </c>
      <c r="G16" s="187">
        <v>112</v>
      </c>
      <c r="H16" s="189">
        <f t="shared" si="0"/>
        <v>13.72549019607843</v>
      </c>
      <c r="I16" s="190"/>
    </row>
    <row r="17" spans="1:9" ht="12.75">
      <c r="A17" s="185" t="s">
        <v>125</v>
      </c>
      <c r="B17" s="186">
        <v>348</v>
      </c>
      <c r="C17" s="186">
        <v>348</v>
      </c>
      <c r="D17" s="187">
        <v>50</v>
      </c>
      <c r="E17" s="187">
        <v>43</v>
      </c>
      <c r="F17" s="188">
        <v>9</v>
      </c>
      <c r="G17" s="187">
        <v>134</v>
      </c>
      <c r="H17" s="189">
        <f t="shared" si="0"/>
        <v>12.35632183908046</v>
      </c>
      <c r="I17" s="190"/>
    </row>
    <row r="18" spans="1:9" ht="12.75">
      <c r="A18" s="185" t="s">
        <v>126</v>
      </c>
      <c r="B18" s="186">
        <v>162</v>
      </c>
      <c r="C18" s="186">
        <v>162</v>
      </c>
      <c r="D18" s="187">
        <v>1</v>
      </c>
      <c r="E18" s="187">
        <v>29</v>
      </c>
      <c r="F18" s="188">
        <v>8</v>
      </c>
      <c r="G18" s="187">
        <v>28</v>
      </c>
      <c r="H18" s="189">
        <f t="shared" si="0"/>
        <v>17.901234567901234</v>
      </c>
      <c r="I18" s="190"/>
    </row>
    <row r="19" spans="1:9" ht="12.75">
      <c r="A19" s="185" t="s">
        <v>127</v>
      </c>
      <c r="B19" s="186">
        <v>83</v>
      </c>
      <c r="C19" s="186">
        <v>83</v>
      </c>
      <c r="D19" s="187">
        <v>7</v>
      </c>
      <c r="E19" s="187">
        <v>11</v>
      </c>
      <c r="F19" s="188">
        <v>0</v>
      </c>
      <c r="G19" s="187">
        <v>27</v>
      </c>
      <c r="H19" s="189">
        <f t="shared" si="0"/>
        <v>13.25301204819277</v>
      </c>
      <c r="I19" s="190"/>
    </row>
    <row r="20" spans="1:8" ht="12.75">
      <c r="A20" s="185" t="s">
        <v>128</v>
      </c>
      <c r="B20" s="186">
        <v>78</v>
      </c>
      <c r="C20" s="186">
        <v>78</v>
      </c>
      <c r="D20" s="191"/>
      <c r="E20" s="187">
        <v>9</v>
      </c>
      <c r="F20" s="188">
        <v>2</v>
      </c>
      <c r="G20" s="187"/>
      <c r="H20" s="189">
        <f t="shared" si="0"/>
        <v>11.538461538461538</v>
      </c>
    </row>
    <row r="21" spans="1:9" ht="12.75">
      <c r="A21" s="185" t="s">
        <v>129</v>
      </c>
      <c r="B21" s="186">
        <v>391</v>
      </c>
      <c r="C21" s="186">
        <v>391</v>
      </c>
      <c r="D21" s="187">
        <v>14</v>
      </c>
      <c r="E21" s="187">
        <v>57</v>
      </c>
      <c r="F21" s="188">
        <v>11</v>
      </c>
      <c r="G21" s="187">
        <v>62</v>
      </c>
      <c r="H21" s="189">
        <f t="shared" si="0"/>
        <v>14.578005115089514</v>
      </c>
      <c r="I21" s="190"/>
    </row>
    <row r="22" spans="1:9" ht="12.75">
      <c r="A22" s="185" t="s">
        <v>130</v>
      </c>
      <c r="B22" s="186">
        <v>104</v>
      </c>
      <c r="C22" s="186">
        <v>104</v>
      </c>
      <c r="D22" s="187">
        <v>13</v>
      </c>
      <c r="E22" s="187">
        <v>14</v>
      </c>
      <c r="F22" s="188">
        <v>2</v>
      </c>
      <c r="G22" s="187">
        <v>36</v>
      </c>
      <c r="H22" s="189">
        <f t="shared" si="0"/>
        <v>13.461538461538462</v>
      </c>
      <c r="I22" s="190"/>
    </row>
    <row r="23" spans="1:8" ht="12.75">
      <c r="A23" s="185" t="s">
        <v>131</v>
      </c>
      <c r="B23" s="186">
        <v>180</v>
      </c>
      <c r="C23" s="186">
        <v>180</v>
      </c>
      <c r="D23" s="191"/>
      <c r="E23" s="187">
        <v>30</v>
      </c>
      <c r="F23" s="188">
        <v>1</v>
      </c>
      <c r="G23" s="187"/>
      <c r="H23" s="189">
        <f t="shared" si="0"/>
        <v>16.666666666666668</v>
      </c>
    </row>
    <row r="24" spans="1:8" ht="12.75">
      <c r="A24" s="185" t="s">
        <v>132</v>
      </c>
      <c r="B24" s="186">
        <v>21</v>
      </c>
      <c r="C24" s="186">
        <v>21</v>
      </c>
      <c r="D24" s="191"/>
      <c r="E24" s="187">
        <v>2</v>
      </c>
      <c r="F24" s="188">
        <v>1</v>
      </c>
      <c r="G24" s="187"/>
      <c r="H24" s="189">
        <f t="shared" si="0"/>
        <v>9.523809523809524</v>
      </c>
    </row>
    <row r="25" spans="1:9" ht="12.75">
      <c r="A25" s="185" t="s">
        <v>133</v>
      </c>
      <c r="B25" s="186">
        <v>545</v>
      </c>
      <c r="C25" s="186">
        <v>545</v>
      </c>
      <c r="D25" s="192">
        <v>40</v>
      </c>
      <c r="E25" s="187">
        <v>53</v>
      </c>
      <c r="F25" s="188">
        <v>0</v>
      </c>
      <c r="G25" s="187">
        <v>156</v>
      </c>
      <c r="H25" s="189">
        <f t="shared" si="0"/>
        <v>9.724770642201834</v>
      </c>
      <c r="I25" s="190"/>
    </row>
    <row r="26" spans="1:9" ht="12.75">
      <c r="A26" s="185" t="s">
        <v>134</v>
      </c>
      <c r="B26" s="186">
        <v>885</v>
      </c>
      <c r="C26" s="186">
        <v>885</v>
      </c>
      <c r="D26" s="192">
        <v>34</v>
      </c>
      <c r="E26" s="187">
        <v>122</v>
      </c>
      <c r="F26" s="188">
        <v>31</v>
      </c>
      <c r="G26" s="187">
        <v>105</v>
      </c>
      <c r="H26" s="189">
        <f t="shared" si="0"/>
        <v>13.785310734463277</v>
      </c>
      <c r="I26" s="190"/>
    </row>
    <row r="27" spans="1:9" ht="12.75">
      <c r="A27" s="185" t="s">
        <v>135</v>
      </c>
      <c r="B27" s="186">
        <v>157</v>
      </c>
      <c r="C27" s="186">
        <v>157</v>
      </c>
      <c r="D27" s="191"/>
      <c r="E27" s="187">
        <v>42</v>
      </c>
      <c r="F27" s="188">
        <v>14</v>
      </c>
      <c r="G27" s="187">
        <v>14</v>
      </c>
      <c r="H27" s="189">
        <f t="shared" si="0"/>
        <v>26.751592356687897</v>
      </c>
      <c r="I27" s="190"/>
    </row>
    <row r="28" spans="1:9" ht="12.75">
      <c r="A28" s="185" t="s">
        <v>136</v>
      </c>
      <c r="B28" s="186">
        <v>517</v>
      </c>
      <c r="C28" s="186">
        <v>517</v>
      </c>
      <c r="D28" s="187">
        <v>103</v>
      </c>
      <c r="E28" s="187">
        <v>77</v>
      </c>
      <c r="F28" s="188">
        <v>14</v>
      </c>
      <c r="G28" s="187">
        <v>195</v>
      </c>
      <c r="H28" s="189">
        <f t="shared" si="0"/>
        <v>14.893617021276595</v>
      </c>
      <c r="I28" s="190"/>
    </row>
    <row r="29" spans="1:9" ht="12.75">
      <c r="A29" s="185" t="s">
        <v>137</v>
      </c>
      <c r="B29" s="186">
        <v>219</v>
      </c>
      <c r="C29" s="186">
        <v>219</v>
      </c>
      <c r="D29" s="187">
        <v>9</v>
      </c>
      <c r="E29" s="187">
        <v>32</v>
      </c>
      <c r="F29" s="188">
        <v>3</v>
      </c>
      <c r="G29" s="187">
        <v>38</v>
      </c>
      <c r="H29" s="189">
        <f t="shared" si="0"/>
        <v>14.61187214611872</v>
      </c>
      <c r="I29" s="190"/>
    </row>
    <row r="30" spans="1:9" ht="12.75">
      <c r="A30" s="185" t="s">
        <v>138</v>
      </c>
      <c r="B30" s="186">
        <v>176</v>
      </c>
      <c r="C30" s="186">
        <v>176</v>
      </c>
      <c r="D30" s="187">
        <v>10</v>
      </c>
      <c r="E30" s="187">
        <v>23</v>
      </c>
      <c r="F30" s="188">
        <v>7</v>
      </c>
      <c r="G30" s="187">
        <v>45</v>
      </c>
      <c r="H30" s="189">
        <f t="shared" si="0"/>
        <v>13.068181818181818</v>
      </c>
      <c r="I30" s="190"/>
    </row>
    <row r="31" spans="1:9" ht="12.75">
      <c r="A31" s="185" t="s">
        <v>139</v>
      </c>
      <c r="B31" s="186">
        <v>80</v>
      </c>
      <c r="C31" s="186">
        <v>80</v>
      </c>
      <c r="D31" s="192">
        <v>8</v>
      </c>
      <c r="E31" s="187">
        <v>9</v>
      </c>
      <c r="F31" s="188">
        <v>2</v>
      </c>
      <c r="G31" s="187">
        <v>32</v>
      </c>
      <c r="H31" s="189">
        <f t="shared" si="0"/>
        <v>11.25</v>
      </c>
      <c r="I31" s="190"/>
    </row>
    <row r="32" spans="1:9" ht="12.75">
      <c r="A32" s="185" t="s">
        <v>140</v>
      </c>
      <c r="B32" s="186">
        <v>255</v>
      </c>
      <c r="C32" s="186">
        <v>255</v>
      </c>
      <c r="D32" s="192">
        <v>56</v>
      </c>
      <c r="E32" s="187">
        <v>43</v>
      </c>
      <c r="F32" s="188">
        <v>12</v>
      </c>
      <c r="G32" s="187">
        <v>97</v>
      </c>
      <c r="H32" s="189">
        <f t="shared" si="0"/>
        <v>16.862745098039216</v>
      </c>
      <c r="I32" s="190"/>
    </row>
    <row r="33" spans="1:9" ht="12.75">
      <c r="A33" s="185" t="s">
        <v>141</v>
      </c>
      <c r="B33" s="186">
        <v>517</v>
      </c>
      <c r="C33" s="186">
        <v>517</v>
      </c>
      <c r="D33" s="192">
        <v>27</v>
      </c>
      <c r="E33" s="187">
        <v>59</v>
      </c>
      <c r="F33" s="188">
        <v>19</v>
      </c>
      <c r="G33" s="187">
        <v>110</v>
      </c>
      <c r="H33" s="189">
        <f t="shared" si="0"/>
        <v>11.411992263056092</v>
      </c>
      <c r="I33" s="190"/>
    </row>
    <row r="34" spans="1:8" ht="12.75">
      <c r="A34" s="185" t="s">
        <v>142</v>
      </c>
      <c r="B34" s="186">
        <v>63</v>
      </c>
      <c r="C34" s="186">
        <v>63</v>
      </c>
      <c r="D34" s="192">
        <v>13</v>
      </c>
      <c r="E34" s="187">
        <v>9</v>
      </c>
      <c r="F34" s="188">
        <v>2</v>
      </c>
      <c r="G34" s="187">
        <v>32</v>
      </c>
      <c r="H34" s="189">
        <f t="shared" si="0"/>
        <v>14.285714285714286</v>
      </c>
    </row>
    <row r="35" spans="1:8" ht="12.75">
      <c r="A35" s="185" t="s">
        <v>143</v>
      </c>
      <c r="B35" s="186">
        <v>115</v>
      </c>
      <c r="C35" s="186">
        <v>115</v>
      </c>
      <c r="D35" s="187">
        <v>28</v>
      </c>
      <c r="E35" s="187">
        <v>17</v>
      </c>
      <c r="F35" s="188">
        <v>4</v>
      </c>
      <c r="G35" s="187">
        <v>46</v>
      </c>
      <c r="H35" s="189">
        <f t="shared" si="0"/>
        <v>14.782608695652174</v>
      </c>
    </row>
    <row r="36" spans="1:9" ht="12.75">
      <c r="A36" s="185" t="s">
        <v>144</v>
      </c>
      <c r="B36" s="186">
        <v>729</v>
      </c>
      <c r="C36" s="186">
        <v>729</v>
      </c>
      <c r="D36" s="187">
        <v>44</v>
      </c>
      <c r="E36" s="187">
        <v>102</v>
      </c>
      <c r="F36" s="188">
        <v>28</v>
      </c>
      <c r="G36" s="187">
        <v>179</v>
      </c>
      <c r="H36" s="189">
        <f t="shared" si="0"/>
        <v>13.991769547325102</v>
      </c>
      <c r="I36" s="190"/>
    </row>
    <row r="37" spans="1:9" ht="12.75">
      <c r="A37" s="185" t="s">
        <v>145</v>
      </c>
      <c r="B37" s="186">
        <v>190</v>
      </c>
      <c r="C37" s="186">
        <v>190</v>
      </c>
      <c r="D37" s="187">
        <v>16</v>
      </c>
      <c r="E37" s="187">
        <v>40</v>
      </c>
      <c r="F37" s="188">
        <v>4</v>
      </c>
      <c r="G37" s="187">
        <v>51</v>
      </c>
      <c r="H37" s="189">
        <f t="shared" si="0"/>
        <v>21.05263157894737</v>
      </c>
      <c r="I37" s="190"/>
    </row>
    <row r="38" spans="1:8" ht="12.75">
      <c r="A38" s="185" t="s">
        <v>146</v>
      </c>
      <c r="B38" s="186">
        <v>117</v>
      </c>
      <c r="C38" s="186">
        <v>117</v>
      </c>
      <c r="D38" s="192">
        <v>2</v>
      </c>
      <c r="E38" s="187">
        <v>11</v>
      </c>
      <c r="F38" s="188">
        <v>3</v>
      </c>
      <c r="G38" s="187">
        <v>12</v>
      </c>
      <c r="H38" s="189">
        <f t="shared" si="0"/>
        <v>9.401709401709402</v>
      </c>
    </row>
    <row r="39" spans="1:9" ht="12.75">
      <c r="A39" s="185" t="s">
        <v>147</v>
      </c>
      <c r="B39" s="186">
        <v>324</v>
      </c>
      <c r="C39" s="186">
        <v>324</v>
      </c>
      <c r="D39" s="192">
        <v>27</v>
      </c>
      <c r="E39" s="187">
        <v>42</v>
      </c>
      <c r="F39" s="188">
        <v>7</v>
      </c>
      <c r="G39" s="187">
        <v>91</v>
      </c>
      <c r="H39" s="189">
        <f t="shared" si="0"/>
        <v>12.962962962962964</v>
      </c>
      <c r="I39" s="190"/>
    </row>
    <row r="40" spans="1:9" ht="12.75">
      <c r="A40" s="185" t="s">
        <v>148</v>
      </c>
      <c r="B40" s="186">
        <v>112</v>
      </c>
      <c r="C40" s="186">
        <v>112</v>
      </c>
      <c r="D40" s="187">
        <v>3</v>
      </c>
      <c r="E40" s="187">
        <v>13</v>
      </c>
      <c r="F40" s="188">
        <v>3</v>
      </c>
      <c r="G40" s="187">
        <v>19</v>
      </c>
      <c r="H40" s="189">
        <f t="shared" si="0"/>
        <v>11.607142857142858</v>
      </c>
      <c r="I40" s="190"/>
    </row>
    <row r="41" spans="1:9" ht="12.75">
      <c r="A41" s="185" t="s">
        <v>149</v>
      </c>
      <c r="B41" s="186">
        <v>350</v>
      </c>
      <c r="C41" s="186">
        <v>350</v>
      </c>
      <c r="D41" s="187">
        <v>10</v>
      </c>
      <c r="E41" s="187">
        <v>46</v>
      </c>
      <c r="F41" s="188">
        <v>10</v>
      </c>
      <c r="G41" s="187">
        <v>53</v>
      </c>
      <c r="H41" s="189">
        <f t="shared" si="0"/>
        <v>13.142857142857142</v>
      </c>
      <c r="I41" s="190"/>
    </row>
    <row r="42" spans="1:9" ht="12.75">
      <c r="A42" s="185" t="s">
        <v>150</v>
      </c>
      <c r="B42" s="186">
        <v>916</v>
      </c>
      <c r="C42" s="186">
        <v>916</v>
      </c>
      <c r="D42" s="187">
        <v>27</v>
      </c>
      <c r="E42" s="187">
        <v>122</v>
      </c>
      <c r="F42" s="188">
        <v>18</v>
      </c>
      <c r="G42" s="187">
        <v>118</v>
      </c>
      <c r="H42" s="189">
        <f t="shared" si="0"/>
        <v>13.318777292576419</v>
      </c>
      <c r="I42" s="190"/>
    </row>
    <row r="43" spans="1:9" ht="12.75">
      <c r="A43" s="185" t="s">
        <v>151</v>
      </c>
      <c r="B43" s="186">
        <v>295</v>
      </c>
      <c r="C43" s="186">
        <v>295</v>
      </c>
      <c r="D43" s="192">
        <v>20</v>
      </c>
      <c r="E43" s="187">
        <v>32</v>
      </c>
      <c r="F43" s="188">
        <v>5</v>
      </c>
      <c r="G43" s="187">
        <v>72</v>
      </c>
      <c r="H43" s="189">
        <f t="shared" si="0"/>
        <v>10.847457627118644</v>
      </c>
      <c r="I43" s="190"/>
    </row>
    <row r="44" spans="1:8" ht="12.75">
      <c r="A44" s="185" t="s">
        <v>152</v>
      </c>
      <c r="B44" s="186">
        <v>47</v>
      </c>
      <c r="C44" s="186">
        <v>47</v>
      </c>
      <c r="D44" s="192">
        <v>1</v>
      </c>
      <c r="E44" s="187">
        <v>6</v>
      </c>
      <c r="F44" s="188">
        <v>3</v>
      </c>
      <c r="G44" s="187"/>
      <c r="H44" s="189">
        <f t="shared" si="0"/>
        <v>12.76595744680851</v>
      </c>
    </row>
    <row r="45" spans="1:9" ht="12.75">
      <c r="A45" s="185" t="s">
        <v>153</v>
      </c>
      <c r="B45" s="186">
        <v>379</v>
      </c>
      <c r="C45" s="186">
        <v>379</v>
      </c>
      <c r="D45" s="187">
        <v>12</v>
      </c>
      <c r="E45" s="187">
        <v>56</v>
      </c>
      <c r="F45" s="188">
        <v>12</v>
      </c>
      <c r="G45" s="187">
        <v>51</v>
      </c>
      <c r="H45" s="189">
        <f t="shared" si="0"/>
        <v>14.775725593667547</v>
      </c>
      <c r="I45" s="190"/>
    </row>
    <row r="46" spans="1:9" ht="12.75">
      <c r="A46" s="185" t="s">
        <v>154</v>
      </c>
      <c r="B46" s="186">
        <v>562</v>
      </c>
      <c r="C46" s="186">
        <v>562</v>
      </c>
      <c r="D46" s="187">
        <v>24</v>
      </c>
      <c r="E46" s="187">
        <v>94</v>
      </c>
      <c r="F46" s="188">
        <v>20</v>
      </c>
      <c r="G46" s="187">
        <v>93</v>
      </c>
      <c r="H46" s="189">
        <f t="shared" si="0"/>
        <v>16.725978647686834</v>
      </c>
      <c r="I46" s="190"/>
    </row>
    <row r="47" spans="1:9" ht="12.75">
      <c r="A47" s="185" t="s">
        <v>155</v>
      </c>
      <c r="B47" s="186">
        <v>295</v>
      </c>
      <c r="C47" s="186">
        <v>295</v>
      </c>
      <c r="D47" s="187">
        <v>15</v>
      </c>
      <c r="E47" s="187">
        <v>57</v>
      </c>
      <c r="F47" s="188">
        <v>12</v>
      </c>
      <c r="G47" s="187">
        <v>64</v>
      </c>
      <c r="H47" s="189">
        <f t="shared" si="0"/>
        <v>19.322033898305083</v>
      </c>
      <c r="I47" s="190"/>
    </row>
    <row r="48" spans="1:9" ht="12.75">
      <c r="A48" s="185" t="s">
        <v>156</v>
      </c>
      <c r="B48" s="186">
        <v>216</v>
      </c>
      <c r="C48" s="186">
        <v>216</v>
      </c>
      <c r="D48" s="187">
        <v>4</v>
      </c>
      <c r="E48" s="187">
        <v>31</v>
      </c>
      <c r="F48" s="188">
        <v>9</v>
      </c>
      <c r="G48" s="187">
        <v>13</v>
      </c>
      <c r="H48" s="189">
        <f t="shared" si="0"/>
        <v>14.351851851851851</v>
      </c>
      <c r="I48" s="190"/>
    </row>
    <row r="49" spans="1:9" ht="12.75">
      <c r="A49" s="185" t="s">
        <v>157</v>
      </c>
      <c r="B49" s="186">
        <v>469</v>
      </c>
      <c r="C49" s="186">
        <v>469</v>
      </c>
      <c r="D49" s="187">
        <v>61</v>
      </c>
      <c r="E49" s="187">
        <v>57</v>
      </c>
      <c r="F49" s="188">
        <v>16</v>
      </c>
      <c r="G49" s="187">
        <v>182</v>
      </c>
      <c r="H49" s="189">
        <f t="shared" si="0"/>
        <v>12.153518123667377</v>
      </c>
      <c r="I49" s="190"/>
    </row>
    <row r="50" spans="1:9" ht="12.75">
      <c r="A50" s="185" t="s">
        <v>158</v>
      </c>
      <c r="B50" s="186">
        <v>304</v>
      </c>
      <c r="C50" s="186">
        <v>304</v>
      </c>
      <c r="D50" s="187">
        <v>9</v>
      </c>
      <c r="E50" s="187">
        <v>32</v>
      </c>
      <c r="F50" s="188">
        <v>5</v>
      </c>
      <c r="G50" s="187">
        <v>55</v>
      </c>
      <c r="H50" s="189">
        <f t="shared" si="0"/>
        <v>10.526315789473685</v>
      </c>
      <c r="I50" s="190"/>
    </row>
    <row r="51" spans="1:9" ht="12.75">
      <c r="A51" s="185" t="s">
        <v>159</v>
      </c>
      <c r="B51" s="186">
        <v>108</v>
      </c>
      <c r="C51" s="186">
        <v>108</v>
      </c>
      <c r="D51" s="187">
        <v>4</v>
      </c>
      <c r="E51" s="187">
        <v>15</v>
      </c>
      <c r="F51" s="188">
        <v>4</v>
      </c>
      <c r="G51" s="187">
        <v>17</v>
      </c>
      <c r="H51" s="189">
        <f t="shared" si="0"/>
        <v>13.88888888888889</v>
      </c>
      <c r="I51" s="190"/>
    </row>
    <row r="52" spans="1:9" ht="12.75">
      <c r="A52" s="185" t="s">
        <v>160</v>
      </c>
      <c r="B52" s="186">
        <v>209</v>
      </c>
      <c r="C52" s="186">
        <v>209</v>
      </c>
      <c r="D52" s="192">
        <v>10</v>
      </c>
      <c r="E52" s="187">
        <v>23</v>
      </c>
      <c r="F52" s="188">
        <v>5</v>
      </c>
      <c r="G52" s="187">
        <v>37</v>
      </c>
      <c r="H52" s="189">
        <f t="shared" si="0"/>
        <v>11.004784688995215</v>
      </c>
      <c r="I52" s="190"/>
    </row>
    <row r="53" spans="1:9" ht="12.75">
      <c r="A53" s="185" t="s">
        <v>161</v>
      </c>
      <c r="B53" s="186">
        <v>154</v>
      </c>
      <c r="C53" s="186">
        <v>154</v>
      </c>
      <c r="D53" s="192">
        <v>2</v>
      </c>
      <c r="E53" s="187">
        <v>20</v>
      </c>
      <c r="F53" s="188">
        <v>7</v>
      </c>
      <c r="G53" s="187">
        <v>20</v>
      </c>
      <c r="H53" s="189">
        <f t="shared" si="0"/>
        <v>12.987012987012987</v>
      </c>
      <c r="I53" s="190"/>
    </row>
    <row r="54" spans="1:9" ht="12.75">
      <c r="A54" s="185" t="s">
        <v>162</v>
      </c>
      <c r="B54" s="186">
        <v>817</v>
      </c>
      <c r="C54" s="186">
        <v>817</v>
      </c>
      <c r="D54" s="187">
        <v>128</v>
      </c>
      <c r="E54" s="187">
        <v>128</v>
      </c>
      <c r="F54" s="188">
        <v>20</v>
      </c>
      <c r="G54" s="187">
        <v>471</v>
      </c>
      <c r="H54" s="189">
        <f t="shared" si="0"/>
        <v>15.667074663402692</v>
      </c>
      <c r="I54" s="190"/>
    </row>
    <row r="55" spans="1:9" ht="12.75">
      <c r="A55" s="185" t="s">
        <v>163</v>
      </c>
      <c r="B55" s="186">
        <v>1041</v>
      </c>
      <c r="C55" s="186">
        <v>1041</v>
      </c>
      <c r="D55" s="187">
        <v>114</v>
      </c>
      <c r="E55" s="187">
        <v>139</v>
      </c>
      <c r="F55" s="188">
        <v>23</v>
      </c>
      <c r="G55" s="187">
        <v>373</v>
      </c>
      <c r="H55" s="189">
        <f t="shared" si="0"/>
        <v>13.35254562920269</v>
      </c>
      <c r="I55" s="190"/>
    </row>
    <row r="56" spans="1:9" ht="12.75">
      <c r="A56" s="185" t="s">
        <v>164</v>
      </c>
      <c r="B56" s="186">
        <v>377</v>
      </c>
      <c r="C56" s="186">
        <v>377</v>
      </c>
      <c r="D56" s="187">
        <v>31</v>
      </c>
      <c r="E56" s="187">
        <v>71</v>
      </c>
      <c r="F56" s="188">
        <v>11</v>
      </c>
      <c r="G56" s="187">
        <v>122</v>
      </c>
      <c r="H56" s="189">
        <f t="shared" si="0"/>
        <v>18.83289124668435</v>
      </c>
      <c r="I56" s="190"/>
    </row>
    <row r="57" spans="1:8" s="198" customFormat="1" ht="13.5" thickBot="1">
      <c r="A57" s="193" t="s">
        <v>165</v>
      </c>
      <c r="B57" s="194">
        <f aca="true" t="shared" si="1" ref="B57:G57">SUM(B3:B56)</f>
        <v>18032</v>
      </c>
      <c r="C57" s="194">
        <f t="shared" si="1"/>
        <v>18032</v>
      </c>
      <c r="D57" s="194">
        <f t="shared" si="1"/>
        <v>1205</v>
      </c>
      <c r="E57" s="195">
        <f t="shared" si="1"/>
        <v>2486</v>
      </c>
      <c r="F57" s="196">
        <f t="shared" si="1"/>
        <v>506</v>
      </c>
      <c r="G57" s="195">
        <f t="shared" si="1"/>
        <v>4207</v>
      </c>
      <c r="H57" s="197">
        <f t="shared" si="0"/>
        <v>13.786601597160603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N8" sqref="N8"/>
    </sheetView>
  </sheetViews>
  <sheetFormatPr defaultColWidth="9.140625" defaultRowHeight="12.75"/>
  <cols>
    <col min="1" max="1" width="34.140625" style="16" bestFit="1" customWidth="1"/>
    <col min="2" max="2" width="8.140625" style="142" customWidth="1"/>
    <col min="3" max="3" width="6.28125" style="142" customWidth="1"/>
    <col min="4" max="5" width="5.7109375" style="142" customWidth="1"/>
    <col min="6" max="6" width="4.140625" style="142" bestFit="1" customWidth="1"/>
    <col min="7" max="7" width="5.421875" style="142" customWidth="1"/>
    <col min="8" max="8" width="4.00390625" style="142" customWidth="1"/>
    <col min="9" max="9" width="5.421875" style="142" bestFit="1" customWidth="1"/>
    <col min="10" max="10" width="5.57421875" style="142" bestFit="1" customWidth="1"/>
    <col min="11" max="11" width="5.8515625" style="142" customWidth="1"/>
    <col min="12" max="12" width="5.140625" style="142" customWidth="1"/>
    <col min="13" max="13" width="5.57421875" style="142" customWidth="1"/>
    <col min="14" max="14" width="4.57421875" style="142" customWidth="1"/>
    <col min="15" max="15" width="6.00390625" style="142" bestFit="1" customWidth="1"/>
    <col min="16" max="16384" width="6.7109375" style="142" customWidth="1"/>
  </cols>
  <sheetData>
    <row r="1" spans="1:16" ht="13.5" thickBot="1">
      <c r="A1" s="14" t="s">
        <v>79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43" t="s">
        <v>83</v>
      </c>
      <c r="B2" s="144" t="s">
        <v>84</v>
      </c>
      <c r="C2" s="145" t="s">
        <v>85</v>
      </c>
      <c r="D2" s="145" t="s">
        <v>86</v>
      </c>
      <c r="E2" s="145" t="s">
        <v>87</v>
      </c>
      <c r="F2" s="145" t="s">
        <v>88</v>
      </c>
      <c r="G2" s="145" t="s">
        <v>89</v>
      </c>
      <c r="H2" s="145" t="s">
        <v>90</v>
      </c>
      <c r="I2" s="145" t="s">
        <v>91</v>
      </c>
      <c r="J2" s="145" t="s">
        <v>92</v>
      </c>
      <c r="K2" s="145" t="s">
        <v>93</v>
      </c>
      <c r="L2" s="145" t="s">
        <v>94</v>
      </c>
      <c r="M2" s="145" t="s">
        <v>95</v>
      </c>
      <c r="N2" s="145" t="s">
        <v>96</v>
      </c>
      <c r="O2" s="146" t="s">
        <v>0</v>
      </c>
      <c r="P2" s="147" t="s">
        <v>1</v>
      </c>
    </row>
    <row r="3" spans="1:16" ht="12.75">
      <c r="A3" s="30" t="s">
        <v>97</v>
      </c>
      <c r="B3" s="148">
        <v>602</v>
      </c>
      <c r="C3" s="149">
        <v>676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33">
        <f>SUM(B3:O3)</f>
        <v>1278</v>
      </c>
    </row>
    <row r="4" spans="1:16" ht="12.75">
      <c r="A4" s="12" t="s">
        <v>98</v>
      </c>
      <c r="B4" s="151">
        <v>143</v>
      </c>
      <c r="C4" s="152">
        <v>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22">
        <f>SUM(B4:O4)</f>
        <v>148</v>
      </c>
    </row>
    <row r="5" spans="1:16" ht="12.75">
      <c r="A5" s="12" t="s">
        <v>99</v>
      </c>
      <c r="B5" s="155">
        <v>1</v>
      </c>
      <c r="C5" s="156">
        <v>3986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7"/>
      <c r="P5" s="22">
        <f>SUM(B5:O5)</f>
        <v>3987</v>
      </c>
    </row>
    <row r="6" spans="1:16" ht="12.75">
      <c r="A6" s="12" t="s">
        <v>100</v>
      </c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>
        <v>3</v>
      </c>
      <c r="O6" s="160"/>
      <c r="P6" s="22">
        <f>SUM(B6:O6)</f>
        <v>3</v>
      </c>
    </row>
    <row r="7" spans="1:16" ht="12.75">
      <c r="A7" s="12" t="s">
        <v>19</v>
      </c>
      <c r="B7" s="158"/>
      <c r="C7" s="159"/>
      <c r="D7" s="159">
        <v>302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22">
        <f>SUM(B7:O7)</f>
        <v>302</v>
      </c>
    </row>
    <row r="8" spans="1:16" ht="12.75">
      <c r="A8" s="12" t="s">
        <v>101</v>
      </c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22"/>
    </row>
    <row r="9" spans="1:16" ht="12.75">
      <c r="A9" s="161" t="s">
        <v>8</v>
      </c>
      <c r="B9" s="158"/>
      <c r="C9" s="159"/>
      <c r="D9" s="159"/>
      <c r="E9" s="159"/>
      <c r="F9" s="159">
        <v>9</v>
      </c>
      <c r="G9" s="159"/>
      <c r="H9" s="159"/>
      <c r="I9" s="159"/>
      <c r="J9" s="159"/>
      <c r="K9" s="159"/>
      <c r="L9" s="159"/>
      <c r="M9" s="159"/>
      <c r="N9" s="159"/>
      <c r="O9" s="160"/>
      <c r="P9" s="162">
        <f aca="true" t="shared" si="0" ref="P9:P21">SUM(B9:O9)</f>
        <v>9</v>
      </c>
    </row>
    <row r="10" spans="1:16" ht="12.75">
      <c r="A10" s="12" t="s">
        <v>2</v>
      </c>
      <c r="B10" s="158"/>
      <c r="C10" s="159"/>
      <c r="D10" s="159"/>
      <c r="E10" s="159"/>
      <c r="F10" s="159">
        <v>377</v>
      </c>
      <c r="G10" s="159"/>
      <c r="H10" s="159"/>
      <c r="I10" s="159"/>
      <c r="J10" s="159"/>
      <c r="K10" s="159"/>
      <c r="L10" s="159"/>
      <c r="M10" s="159"/>
      <c r="N10" s="159"/>
      <c r="O10" s="160"/>
      <c r="P10" s="162">
        <f t="shared" si="0"/>
        <v>377</v>
      </c>
    </row>
    <row r="11" spans="1:16" ht="12.75">
      <c r="A11" s="12" t="s">
        <v>3</v>
      </c>
      <c r="B11" s="158"/>
      <c r="C11" s="159"/>
      <c r="D11" s="159"/>
      <c r="E11" s="159"/>
      <c r="F11" s="159"/>
      <c r="G11" s="163">
        <v>1058</v>
      </c>
      <c r="H11" s="159"/>
      <c r="I11" s="159"/>
      <c r="J11" s="159"/>
      <c r="K11" s="159"/>
      <c r="L11" s="159"/>
      <c r="M11" s="159"/>
      <c r="N11" s="159"/>
      <c r="O11" s="160"/>
      <c r="P11" s="22">
        <f t="shared" si="0"/>
        <v>1058</v>
      </c>
    </row>
    <row r="12" spans="1:16" ht="12.75">
      <c r="A12" s="12" t="s">
        <v>9</v>
      </c>
      <c r="B12" s="158"/>
      <c r="C12" s="159"/>
      <c r="D12" s="159"/>
      <c r="E12" s="159"/>
      <c r="F12" s="159"/>
      <c r="G12" s="159"/>
      <c r="H12" s="159">
        <v>215</v>
      </c>
      <c r="I12" s="159"/>
      <c r="J12" s="159"/>
      <c r="K12" s="159"/>
      <c r="L12" s="159"/>
      <c r="M12" s="159"/>
      <c r="N12" s="159"/>
      <c r="O12" s="160"/>
      <c r="P12" s="22">
        <f t="shared" si="0"/>
        <v>215</v>
      </c>
    </row>
    <row r="13" spans="1:16" ht="12.75">
      <c r="A13" s="12" t="s">
        <v>4</v>
      </c>
      <c r="B13" s="158"/>
      <c r="C13" s="159"/>
      <c r="D13" s="159"/>
      <c r="E13" s="159"/>
      <c r="F13" s="159"/>
      <c r="G13" s="159"/>
      <c r="H13" s="159"/>
      <c r="I13" s="159">
        <v>841</v>
      </c>
      <c r="J13" s="159"/>
      <c r="K13" s="159"/>
      <c r="L13" s="159"/>
      <c r="M13" s="159"/>
      <c r="N13" s="159"/>
      <c r="O13" s="160"/>
      <c r="P13" s="22">
        <f t="shared" si="0"/>
        <v>841</v>
      </c>
    </row>
    <row r="14" spans="1:16" ht="12.75">
      <c r="A14" s="12" t="s">
        <v>5</v>
      </c>
      <c r="B14" s="158"/>
      <c r="C14" s="159"/>
      <c r="D14" s="159"/>
      <c r="E14" s="159"/>
      <c r="F14" s="159"/>
      <c r="G14" s="159"/>
      <c r="H14" s="159"/>
      <c r="I14" s="159"/>
      <c r="J14" s="163">
        <v>987</v>
      </c>
      <c r="K14" s="159"/>
      <c r="L14" s="159"/>
      <c r="M14" s="159"/>
      <c r="N14" s="159"/>
      <c r="O14" s="160"/>
      <c r="P14" s="22">
        <f t="shared" si="0"/>
        <v>987</v>
      </c>
    </row>
    <row r="15" spans="1:16" ht="12.75">
      <c r="A15" s="12" t="s">
        <v>6</v>
      </c>
      <c r="B15" s="158"/>
      <c r="C15" s="159"/>
      <c r="D15" s="159"/>
      <c r="E15" s="159"/>
      <c r="F15" s="159"/>
      <c r="G15" s="159"/>
      <c r="H15" s="159"/>
      <c r="I15" s="159"/>
      <c r="J15" s="159"/>
      <c r="K15" s="163">
        <v>1502</v>
      </c>
      <c r="L15" s="159"/>
      <c r="M15" s="159"/>
      <c r="N15" s="159"/>
      <c r="O15" s="160"/>
      <c r="P15" s="22">
        <f t="shared" si="0"/>
        <v>1502</v>
      </c>
    </row>
    <row r="16" spans="1:16" ht="12.75">
      <c r="A16" s="12" t="s">
        <v>7</v>
      </c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>
        <v>758</v>
      </c>
      <c r="M16" s="159"/>
      <c r="N16" s="159"/>
      <c r="O16" s="160"/>
      <c r="P16" s="22">
        <f t="shared" si="0"/>
        <v>758</v>
      </c>
    </row>
    <row r="17" spans="1:16" ht="12.75">
      <c r="A17" s="12" t="s">
        <v>102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131</v>
      </c>
      <c r="N17" s="159"/>
      <c r="O17" s="160"/>
      <c r="P17" s="22">
        <f t="shared" si="0"/>
        <v>131</v>
      </c>
    </row>
    <row r="18" spans="1:16" ht="12.75">
      <c r="A18" s="12" t="s">
        <v>20</v>
      </c>
      <c r="B18" s="158">
        <v>1</v>
      </c>
      <c r="C18" s="159">
        <v>6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4">
        <v>1600</v>
      </c>
      <c r="P18" s="22">
        <f t="shared" si="0"/>
        <v>1607</v>
      </c>
    </row>
    <row r="19" spans="1:16" ht="12.75">
      <c r="A19" s="13" t="s">
        <v>21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/>
      <c r="P19" s="23">
        <f t="shared" si="0"/>
        <v>0</v>
      </c>
    </row>
    <row r="20" spans="1:16" ht="13.5" thickBot="1">
      <c r="A20" s="167" t="s">
        <v>24</v>
      </c>
      <c r="B20" s="168"/>
      <c r="C20" s="169">
        <v>15</v>
      </c>
      <c r="D20" s="169"/>
      <c r="E20" s="169"/>
      <c r="F20" s="169"/>
      <c r="G20" s="169"/>
      <c r="H20" s="169"/>
      <c r="I20" s="169"/>
      <c r="J20" s="169"/>
      <c r="K20" s="169"/>
      <c r="L20" s="169">
        <v>6</v>
      </c>
      <c r="M20" s="169"/>
      <c r="N20" s="169"/>
      <c r="O20" s="170"/>
      <c r="P20" s="171">
        <f t="shared" si="0"/>
        <v>21</v>
      </c>
    </row>
    <row r="21" spans="1:16" ht="13.5" thickBot="1">
      <c r="A21" s="172"/>
      <c r="B21" s="173">
        <f>SUM(B3:B20)</f>
        <v>747</v>
      </c>
      <c r="C21" s="174">
        <f>SUM(C3:C20)</f>
        <v>4688</v>
      </c>
      <c r="D21" s="174">
        <f>SUM(D3:D20)</f>
        <v>302</v>
      </c>
      <c r="E21" s="174"/>
      <c r="F21" s="174">
        <f aca="true" t="shared" si="1" ref="F21:O21">SUM(F3:F20)</f>
        <v>386</v>
      </c>
      <c r="G21" s="174">
        <f t="shared" si="1"/>
        <v>1058</v>
      </c>
      <c r="H21" s="174">
        <f t="shared" si="1"/>
        <v>215</v>
      </c>
      <c r="I21" s="174">
        <f t="shared" si="1"/>
        <v>841</v>
      </c>
      <c r="J21" s="174">
        <f t="shared" si="1"/>
        <v>987</v>
      </c>
      <c r="K21" s="174">
        <f t="shared" si="1"/>
        <v>1502</v>
      </c>
      <c r="L21" s="174">
        <f t="shared" si="1"/>
        <v>764</v>
      </c>
      <c r="M21" s="174">
        <f t="shared" si="1"/>
        <v>131</v>
      </c>
      <c r="N21" s="174">
        <f t="shared" si="1"/>
        <v>3</v>
      </c>
      <c r="O21" s="175">
        <f t="shared" si="1"/>
        <v>1600</v>
      </c>
      <c r="P21" s="176">
        <f t="shared" si="0"/>
        <v>13224</v>
      </c>
    </row>
    <row r="24" spans="2:15" ht="12.75">
      <c r="B24" s="177"/>
      <c r="C24" s="177"/>
      <c r="F24" s="177"/>
      <c r="J24" s="177"/>
      <c r="N24" s="177"/>
      <c r="O24" s="1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2013-05-17T07:50:01Z</cp:lastPrinted>
  <dcterms:created xsi:type="dcterms:W3CDTF">2010-08-12T12:35:51Z</dcterms:created>
  <dcterms:modified xsi:type="dcterms:W3CDTF">2013-05-20T10:43:30Z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