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10620" windowHeight="937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<sst xmlns="http://schemas.openxmlformats.org/spreadsheetml/2006/main" count="228" uniqueCount="186">
  <si>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</si>
  <si>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</si>
  <si>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</si>
  <si>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</si>
  <si>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</si>
  <si>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</si>
  <si>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</si>
  <si>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</si>
  <si>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</si>
  <si>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</si>
  <si>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</si>
  <si>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</si>
  <si>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</si>
  <si>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</si>
  <si>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</si>
  <si>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</si>
  <si>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</si>
  <si>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</si>
  <si>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</si>
  <si>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</si>
  <si>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</si>
  <si>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</si>
  <si>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</si>
  <si>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</si>
  <si>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</si>
  <si>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</si>
  <si>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</si>
  <si>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</si>
  <si>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</si>
  <si>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</si>
  <si>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</si>
  <si>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</si>
  <si>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</si>
  <si>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</si>
  <si>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</si>
  <si>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</si>
  <si>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</si>
  <si>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</si>
  <si>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</si>
  <si>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</si>
  <si>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</si>
  <si>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</si>
  <si>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</si>
  <si>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</si>
  <si>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</si>
  <si>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</si>
  <si>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</si>
  <si>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</si>
  <si>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</si>
  <si>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</si>
  <si>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</si>
  <si>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</si>
  <si>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</si>
  <si>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</si>
  <si>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</si>
  <si>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</si>
  <si>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</si>
  <si>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</si>
  <si>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</si>
  <si>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Burlo Radiologia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</si>
  <si>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</si>
  <si>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</si>
  <si>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</si>
  <si>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</si>
  <si>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</si>
  <si>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</si>
  <si>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</si>
  <si>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</si>
  <si>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</si>
  <si>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</si>
  <si>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</si>
  <si>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</si>
  <si>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</si>
  <si>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</si>
  <si>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</si>
  <si>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</si>
  <si>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</si>
  <si>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</si>
  <si>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</si>
  <si>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</si>
  <si>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</si>
  <si>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</si>
  <si>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</si>
  <si>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</si>
  <si>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</si>
  <si>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</si>
  <si>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</si>
  <si>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</si>
  <si>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</si>
  <si>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</si>
  <si>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</si>
  <si>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</si>
  <si>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</si>
  <si>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</si>
  <si>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</si>
  <si>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</si>
  <si>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</si>
  <si>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</si>
  <si>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</si>
  <si>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</si>
  <si>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</si>
  <si>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</si>
  <si>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</si>
  <si>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</si>
  <si>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</si>
  <si>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</si>
  <si>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</si>
  <si>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</si>
  <si>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</si>
  <si>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</si>
  <si>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</si>
  <si>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</si>
  <si>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</si>
  <si>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</si>
  <si>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</si>
  <si>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</si>
  <si>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</si>
  <si>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</si>
  <si>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</si>
  <si>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</si>
  <si>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</si>
  <si>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</si>
  <si>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</si>
  <si>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</si>
  <si>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</si>
  <si>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</si>
  <si>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</si>
  <si>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</si>
  <si>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</si>
  <si>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</si>
  <si>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</si>
  <si>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</si>
  <si>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</si>
  <si>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</si>
  <si>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</si>
  <si>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</si>
  <si>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</si>
  <si>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</si>
  <si>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</si>
  <si>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</si>
  <si>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</si>
  <si>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</si>
  <si>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</si>
  <si>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</si>
  <si>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</si>
  <si>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</si>
  <si>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</si>
  <si>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</si>
  <si>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</si>
  <si>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</si>
  <si>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</si>
  <si>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</si>
  <si>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</si>
  <si>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</si>
  <si>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</si>
  <si>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</si>
  <si>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</si>
  <si>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</si>
  <si>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</si>
  <si>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</si>
  <si>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</si>
  <si>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</si>
  <si>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</si>
  <si>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</si>
  <si>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</si>
  <si>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</si>
  <si>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</si>
  <si>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</si>
  <si>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</si>
  <si>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</si>
  <si>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</si>
  <si>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</si>
  <si>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</si>
  <si>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Estrapolazione ed elaborazione effettuta da: Francesca Valentini</t>
  </si>
  <si>
    <t xml:space="preserve">Referenti </t>
  </si>
  <si>
    <t>DDD (CMST)</t>
  </si>
  <si>
    <t>*** I totali  AOUTS di sportelli e referenti non corrispondono alla prima tabella per la parametrizzazione dello sportello Ragioneria Nordio</t>
  </si>
  <si>
    <t>Dicembre 2013</t>
  </si>
  <si>
    <t>Periodo di analisi:01/12/2013 - 31/12/2013</t>
  </si>
  <si>
    <t>Intervallo di analisi: 01/12/2013 - 31/12/2013</t>
  </si>
  <si>
    <t>DETTAGLIO PRELIEVI PER STRUTTURA DICEMBRE</t>
  </si>
  <si>
    <t>DICEMBRE 2013</t>
  </si>
  <si>
    <t>DICEMBRE</t>
  </si>
  <si>
    <t>** Non conteggiate 5 prenotazioni per la Direzione Centrale della Salute</t>
  </si>
  <si>
    <t>Dati estrapolati da "Business Objects":17/01/2014</t>
  </si>
  <si>
    <t xml:space="preserve">* Il totale è comprensivo delle 11767 prenotazioni di prelievi (vedi dettaglio prelievi)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</si>
</sst>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double"/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3" borderId="23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3" fontId="8" fillId="3" borderId="3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6" xfId="0" applyFont="1" applyFill="1" applyBorder="1" applyAlignment="1">
      <alignment vertical="center" wrapText="1"/>
    </xf>
    <xf numFmtId="3" fontId="4" fillId="4" borderId="37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8" xfId="0" applyFont="1" applyFill="1" applyBorder="1" applyAlignment="1">
      <alignment horizontal="center" textRotation="90" wrapText="1"/>
    </xf>
    <xf numFmtId="0" fontId="4" fillId="4" borderId="39" xfId="0" applyFont="1" applyFill="1" applyBorder="1" applyAlignment="1">
      <alignment horizontal="center" textRotation="90" wrapText="1"/>
    </xf>
    <xf numFmtId="0" fontId="17" fillId="5" borderId="36" xfId="0" applyFont="1" applyFill="1" applyBorder="1" applyAlignment="1">
      <alignment vertical="center" wrapText="1"/>
    </xf>
    <xf numFmtId="3" fontId="4" fillId="5" borderId="37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8" xfId="0" applyFont="1" applyFill="1" applyBorder="1" applyAlignment="1">
      <alignment horizontal="center" textRotation="90" wrapText="1"/>
    </xf>
    <xf numFmtId="0" fontId="4" fillId="5" borderId="39" xfId="0" applyFont="1" applyFill="1" applyBorder="1" applyAlignment="1">
      <alignment horizontal="center" textRotation="90" wrapText="1"/>
    </xf>
    <xf numFmtId="3" fontId="14" fillId="0" borderId="4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3" borderId="42" xfId="0" applyNumberFormat="1" applyFont="1" applyFill="1" applyBorder="1" applyAlignment="1">
      <alignment horizontal="right"/>
    </xf>
    <xf numFmtId="3" fontId="0" fillId="3" borderId="43" xfId="0" applyNumberFormat="1" applyFont="1" applyFill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49" xfId="0" applyFont="1" applyBorder="1" applyAlignment="1">
      <alignment/>
    </xf>
    <xf numFmtId="0" fontId="14" fillId="0" borderId="19" xfId="0" applyFont="1" applyBorder="1" applyAlignment="1">
      <alignment/>
    </xf>
    <xf numFmtId="3" fontId="0" fillId="0" borderId="50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3" fontId="14" fillId="0" borderId="52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3" borderId="58" xfId="0" applyNumberFormat="1" applyFont="1" applyFill="1" applyBorder="1" applyAlignment="1">
      <alignment horizontal="right"/>
    </xf>
    <xf numFmtId="3" fontId="14" fillId="0" borderId="59" xfId="0" applyNumberFormat="1" applyFont="1" applyBorder="1" applyAlignment="1">
      <alignment horizontal="right"/>
    </xf>
    <xf numFmtId="3" fontId="14" fillId="0" borderId="60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0" fontId="8" fillId="0" borderId="48" xfId="0" applyFont="1" applyBorder="1" applyAlignment="1">
      <alignment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14" fillId="0" borderId="65" xfId="0" applyNumberFormat="1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0" fillId="0" borderId="67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 horizontal="right"/>
    </xf>
    <xf numFmtId="3" fontId="0" fillId="0" borderId="64" xfId="0" applyNumberForma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6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9" xfId="0" applyFont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2" borderId="70" xfId="0" applyFont="1" applyFill="1" applyBorder="1" applyAlignment="1">
      <alignment vertical="center"/>
    </xf>
    <xf numFmtId="0" fontId="4" fillId="2" borderId="7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vertical="center"/>
    </xf>
    <xf numFmtId="0" fontId="4" fillId="6" borderId="7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3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74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0" fontId="8" fillId="0" borderId="75" xfId="0" applyFont="1" applyBorder="1" applyAlignment="1">
      <alignment/>
    </xf>
    <xf numFmtId="3" fontId="8" fillId="0" borderId="76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/>
    </xf>
    <xf numFmtId="3" fontId="8" fillId="6" borderId="76" xfId="0" applyNumberFormat="1" applyFont="1" applyFill="1" applyBorder="1" applyAlignment="1">
      <alignment/>
    </xf>
    <xf numFmtId="2" fontId="8" fillId="0" borderId="7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3" fillId="7" borderId="78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80" xfId="0" applyFont="1" applyFill="1" applyBorder="1" applyAlignment="1">
      <alignment horizontal="center" vertical="center" wrapText="1"/>
    </xf>
    <xf numFmtId="0" fontId="8" fillId="8" borderId="81" xfId="0" applyFont="1" applyFill="1" applyBorder="1" applyAlignment="1">
      <alignment horizontal="center" vertical="center"/>
    </xf>
    <xf numFmtId="0" fontId="8" fillId="8" borderId="82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3" fontId="0" fillId="0" borderId="84" xfId="0" applyNumberFormat="1" applyFont="1" applyBorder="1" applyAlignment="1">
      <alignment horizontal="right"/>
    </xf>
    <xf numFmtId="3" fontId="0" fillId="3" borderId="85" xfId="0" applyNumberFormat="1" applyFont="1" applyFill="1" applyBorder="1" applyAlignment="1">
      <alignment/>
    </xf>
    <xf numFmtId="3" fontId="0" fillId="0" borderId="86" xfId="0" applyNumberFormat="1" applyFont="1" applyBorder="1" applyAlignment="1">
      <alignment horizontal="right"/>
    </xf>
    <xf numFmtId="3" fontId="0" fillId="3" borderId="8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88" xfId="0" applyNumberFormat="1" applyFont="1" applyBorder="1" applyAlignment="1">
      <alignment/>
    </xf>
    <xf numFmtId="3" fontId="0" fillId="0" borderId="89" xfId="0" applyNumberFormat="1" applyFont="1" applyFill="1" applyBorder="1" applyAlignment="1">
      <alignment horizontal="right"/>
    </xf>
    <xf numFmtId="3" fontId="0" fillId="0" borderId="90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3" fontId="14" fillId="0" borderId="9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9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 quotePrefix="1">
      <alignment/>
    </xf>
    <xf numFmtId="3" fontId="5" fillId="0" borderId="12" xfId="0" applyNumberFormat="1" applyFont="1" applyFill="1" applyBorder="1" applyAlignment="1" quotePrefix="1">
      <alignment horizontal="right"/>
    </xf>
    <xf numFmtId="3" fontId="5" fillId="0" borderId="1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5" fillId="0" borderId="6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0" fontId="5" fillId="0" borderId="93" xfId="0" applyFont="1" applyBorder="1" applyAlignment="1">
      <alignment/>
    </xf>
    <xf numFmtId="0" fontId="5" fillId="0" borderId="94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95" xfId="0" applyNumberFormat="1" applyFont="1" applyBorder="1" applyAlignment="1">
      <alignment/>
    </xf>
    <xf numFmtId="0" fontId="5" fillId="0" borderId="76" xfId="0" applyFont="1" applyBorder="1" applyAlignment="1">
      <alignment/>
    </xf>
    <xf numFmtId="0" fontId="5" fillId="0" borderId="96" xfId="0" applyFont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 horizontal="right"/>
    </xf>
    <xf numFmtId="3" fontId="5" fillId="0" borderId="98" xfId="0" applyNumberFormat="1" applyFont="1" applyFill="1" applyBorder="1" applyAlignment="1">
      <alignment horizontal="right"/>
    </xf>
    <xf numFmtId="3" fontId="5" fillId="0" borderId="99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0" fontId="5" fillId="0" borderId="68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8" fillId="7" borderId="8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13" fillId="7" borderId="8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79" xfId="0" applyFont="1" applyFill="1" applyBorder="1" applyAlignment="1">
      <alignment horizontal="center" vertical="center"/>
    </xf>
    <xf numFmtId="0" fontId="13" fillId="7" borderId="105" xfId="0" applyFont="1" applyFill="1" applyBorder="1" applyAlignment="1">
      <alignment horizontal="center" vertical="center"/>
    </xf>
    <xf numFmtId="0" fontId="8" fillId="8" borderId="81" xfId="0" applyFont="1" applyFill="1" applyBorder="1" applyAlignment="1">
      <alignment horizontal="center" vertical="center"/>
    </xf>
    <xf numFmtId="0" fontId="8" fillId="8" borderId="101" xfId="0" applyFont="1" applyFill="1" applyBorder="1" applyAlignment="1">
      <alignment horizontal="center" vertical="center"/>
    </xf>
    <xf numFmtId="0" fontId="8" fillId="8" borderId="82" xfId="0" applyFont="1" applyFill="1" applyBorder="1" applyAlignment="1">
      <alignment horizontal="center" vertical="center"/>
    </xf>
    <xf numFmtId="0" fontId="8" fillId="8" borderId="102" xfId="0" applyFont="1" applyFill="1" applyBorder="1" applyAlignment="1">
      <alignment horizontal="center" vertical="center"/>
    </xf>
    <xf numFmtId="0" fontId="8" fillId="8" borderId="103" xfId="0" applyFont="1" applyFill="1" applyBorder="1" applyAlignment="1">
      <alignment horizontal="center" vertical="center"/>
    </xf>
    <xf numFmtId="0" fontId="8" fillId="8" borderId="104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8" fillId="9" borderId="8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13" fillId="9" borderId="80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79" xfId="0" applyFont="1" applyFill="1" applyBorder="1" applyAlignment="1">
      <alignment horizontal="center" vertical="center"/>
    </xf>
    <xf numFmtId="0" fontId="13" fillId="9" borderId="105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0" fontId="8" fillId="3" borderId="107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2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1" sqref="A1:Q1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s="5" customFormat="1" ht="18">
      <c r="A2" s="217" t="s">
        <v>12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s="5" customFormat="1" ht="18">
      <c r="A3" s="217" t="s">
        <v>13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s="5" customFormat="1" ht="18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7" s="5" customFormat="1" ht="18.75">
      <c r="A5" s="219" t="s">
        <v>14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s="5" customFormat="1" ht="18.75" thickBot="1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s="5" customFormat="1" ht="18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</row>
    <row r="10" spans="1:17" s="5" customFormat="1" ht="45">
      <c r="A10" s="227" t="s">
        <v>15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</row>
    <row r="11" spans="1:17" s="5" customFormat="1" ht="45">
      <c r="A11" s="227" t="s">
        <v>16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9"/>
    </row>
    <row r="12" spans="1:17" s="5" customFormat="1" ht="45">
      <c r="A12" s="227" t="s">
        <v>17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/>
    </row>
    <row r="13" spans="1:17" s="5" customFormat="1" ht="30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2"/>
    </row>
    <row r="14" spans="1:17" s="5" customFormat="1" ht="45">
      <c r="A14" s="233" t="s">
        <v>177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5"/>
    </row>
    <row r="15" spans="1:17" s="5" customFormat="1" ht="18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/>
    </row>
    <row r="16" spans="1:17" s="5" customFormat="1" ht="18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8"/>
    </row>
    <row r="17" spans="1:17" s="5" customFormat="1" ht="18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</row>
    <row r="18" spans="1:17" s="5" customFormat="1" ht="20.25">
      <c r="A18" s="239" t="s">
        <v>18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</row>
    <row r="19" spans="1:17" s="5" customFormat="1" ht="20.2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s="5" customFormat="1" ht="20.25">
      <c r="A20" s="216" t="s">
        <v>178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44"/>
    </row>
    <row r="21" spans="1:17" s="5" customFormat="1" ht="20.25">
      <c r="A21" s="239" t="s">
        <v>184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</row>
    <row r="22" spans="1:17" s="5" customFormat="1" ht="20.25">
      <c r="A22" s="239" t="s">
        <v>173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</row>
    <row r="23" spans="1:17" s="5" customFormat="1" ht="20.25">
      <c r="A23" s="239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</row>
    <row r="24" spans="1:17" s="5" customFormat="1" ht="20.25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13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14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185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67" t="s">
        <v>182</v>
      </c>
    </row>
    <row r="3" ht="13.5" thickBot="1"/>
    <row r="4" spans="1:7" ht="27.75" customHeight="1" thickBot="1" thickTop="1">
      <c r="A4" s="168" t="s">
        <v>30</v>
      </c>
      <c r="B4" s="167" t="s">
        <v>31</v>
      </c>
      <c r="C4" s="166" t="s">
        <v>76</v>
      </c>
      <c r="D4" s="169" t="s">
        <v>77</v>
      </c>
      <c r="E4" s="172" t="s">
        <v>34</v>
      </c>
      <c r="F4" s="170" t="s">
        <v>32</v>
      </c>
      <c r="G4" s="171" t="s">
        <v>33</v>
      </c>
    </row>
    <row r="5" spans="1:7" ht="14.25" thickBot="1" thickTop="1">
      <c r="A5" s="95" t="s">
        <v>35</v>
      </c>
      <c r="B5" s="92">
        <v>12680</v>
      </c>
      <c r="C5" s="112">
        <v>3</v>
      </c>
      <c r="D5" s="42"/>
      <c r="E5" s="90">
        <v>2284</v>
      </c>
      <c r="F5" s="82">
        <v>547</v>
      </c>
      <c r="G5" s="45">
        <v>2759</v>
      </c>
    </row>
    <row r="6" spans="1:10" ht="13.5" thickBot="1">
      <c r="A6" s="93" t="s">
        <v>38</v>
      </c>
      <c r="B6" s="41">
        <v>3373</v>
      </c>
      <c r="C6" s="113">
        <v>4116</v>
      </c>
      <c r="D6" s="36">
        <v>3011</v>
      </c>
      <c r="E6" s="52">
        <v>1052</v>
      </c>
      <c r="F6" s="83">
        <v>3216</v>
      </c>
      <c r="G6" s="38">
        <v>5559</v>
      </c>
      <c r="H6" s="177"/>
      <c r="I6" s="37"/>
      <c r="J6" s="210"/>
    </row>
    <row r="7" spans="1:10" ht="13.5" thickBot="1">
      <c r="A7" s="93" t="s">
        <v>36</v>
      </c>
      <c r="B7" s="41">
        <v>1863</v>
      </c>
      <c r="C7" s="113">
        <v>724</v>
      </c>
      <c r="D7" s="36">
        <v>648</v>
      </c>
      <c r="E7" s="52">
        <v>523</v>
      </c>
      <c r="F7" s="83">
        <v>1455</v>
      </c>
      <c r="G7" s="38">
        <v>3116</v>
      </c>
      <c r="H7" s="177"/>
      <c r="I7" s="37"/>
      <c r="J7" s="210"/>
    </row>
    <row r="8" spans="1:10" ht="13.5" thickBot="1">
      <c r="A8" s="93" t="s">
        <v>37</v>
      </c>
      <c r="B8" s="41">
        <v>2606</v>
      </c>
      <c r="C8" s="113">
        <v>2434</v>
      </c>
      <c r="D8" s="36">
        <v>1330</v>
      </c>
      <c r="E8" s="52">
        <v>419</v>
      </c>
      <c r="F8" s="83">
        <v>995</v>
      </c>
      <c r="G8" s="38">
        <v>4961</v>
      </c>
      <c r="H8" s="177"/>
      <c r="I8" s="37"/>
      <c r="J8" s="210"/>
    </row>
    <row r="9" spans="1:10" ht="13.5" thickBot="1">
      <c r="A9" s="93" t="s">
        <v>67</v>
      </c>
      <c r="B9" s="41">
        <v>698</v>
      </c>
      <c r="C9" s="113"/>
      <c r="D9" s="36"/>
      <c r="E9" s="52">
        <v>166</v>
      </c>
      <c r="F9" s="83">
        <v>966</v>
      </c>
      <c r="G9" s="38">
        <v>418</v>
      </c>
      <c r="H9" s="177"/>
      <c r="I9" s="37"/>
      <c r="J9" s="210"/>
    </row>
    <row r="10" spans="1:10" ht="13.5" thickBot="1">
      <c r="A10" s="93" t="s">
        <v>40</v>
      </c>
      <c r="B10" s="41">
        <v>1029</v>
      </c>
      <c r="C10" s="113">
        <v>879</v>
      </c>
      <c r="D10" s="36">
        <v>771</v>
      </c>
      <c r="E10" s="52">
        <v>256</v>
      </c>
      <c r="F10" s="83">
        <v>321</v>
      </c>
      <c r="G10" s="38">
        <v>593</v>
      </c>
      <c r="H10" s="177"/>
      <c r="I10" s="37"/>
      <c r="J10" s="210"/>
    </row>
    <row r="11" spans="1:10" ht="13.5" thickBot="1">
      <c r="A11" s="93" t="s">
        <v>69</v>
      </c>
      <c r="B11" s="41">
        <v>0</v>
      </c>
      <c r="C11" s="113"/>
      <c r="D11" s="36"/>
      <c r="E11" s="91"/>
      <c r="F11" s="83"/>
      <c r="G11" s="38"/>
      <c r="I11" s="37"/>
      <c r="J11" s="210"/>
    </row>
    <row r="12" spans="1:10" ht="13.5" thickBot="1">
      <c r="A12" s="93" t="s">
        <v>45</v>
      </c>
      <c r="B12" s="41">
        <v>121</v>
      </c>
      <c r="C12" s="113">
        <v>392</v>
      </c>
      <c r="D12" s="36">
        <v>356</v>
      </c>
      <c r="E12" s="52">
        <v>39</v>
      </c>
      <c r="F12" s="83">
        <v>87</v>
      </c>
      <c r="G12" s="38">
        <v>224</v>
      </c>
      <c r="H12" s="177"/>
      <c r="I12" s="37"/>
      <c r="J12" s="210"/>
    </row>
    <row r="13" spans="1:10" ht="13.5" thickBot="1">
      <c r="A13" s="93" t="s">
        <v>46</v>
      </c>
      <c r="B13" s="41">
        <v>43</v>
      </c>
      <c r="C13" s="113"/>
      <c r="D13" s="36"/>
      <c r="E13" s="52">
        <v>6</v>
      </c>
      <c r="F13" s="83">
        <v>73</v>
      </c>
      <c r="G13" s="38">
        <v>25</v>
      </c>
      <c r="H13" s="177"/>
      <c r="I13" s="37"/>
      <c r="J13" s="210"/>
    </row>
    <row r="14" spans="1:10" ht="13.5" thickBot="1">
      <c r="A14" s="93" t="s">
        <v>39</v>
      </c>
      <c r="B14" s="41">
        <v>166</v>
      </c>
      <c r="C14" s="113">
        <v>1470</v>
      </c>
      <c r="D14" s="36">
        <v>1304</v>
      </c>
      <c r="E14" s="52">
        <v>77</v>
      </c>
      <c r="F14" s="178">
        <v>325</v>
      </c>
      <c r="G14" s="38">
        <v>537</v>
      </c>
      <c r="H14" s="177"/>
      <c r="I14" s="37"/>
      <c r="J14" s="210"/>
    </row>
    <row r="15" spans="1:10" ht="13.5" thickBot="1">
      <c r="A15" s="93" t="s">
        <v>42</v>
      </c>
      <c r="B15" s="41">
        <v>116</v>
      </c>
      <c r="C15" s="113">
        <v>1076</v>
      </c>
      <c r="D15" s="36">
        <v>961</v>
      </c>
      <c r="E15" s="52">
        <v>44</v>
      </c>
      <c r="F15" s="178">
        <v>26</v>
      </c>
      <c r="G15" s="38">
        <v>541</v>
      </c>
      <c r="H15" s="179"/>
      <c r="I15" s="37"/>
      <c r="J15" s="210"/>
    </row>
    <row r="16" spans="1:10" ht="13.5" thickBot="1">
      <c r="A16" s="93" t="s">
        <v>44</v>
      </c>
      <c r="B16" s="41">
        <v>127</v>
      </c>
      <c r="C16" s="113">
        <v>1162</v>
      </c>
      <c r="D16" s="36">
        <v>1041</v>
      </c>
      <c r="E16" s="52">
        <v>56</v>
      </c>
      <c r="F16" s="178">
        <v>229</v>
      </c>
      <c r="G16" s="38">
        <v>335</v>
      </c>
      <c r="H16" s="177"/>
      <c r="I16" s="37"/>
      <c r="J16" s="210"/>
    </row>
    <row r="17" spans="1:10" ht="13.5" thickBot="1">
      <c r="A17" s="58" t="s">
        <v>41</v>
      </c>
      <c r="B17" s="97">
        <v>81</v>
      </c>
      <c r="C17" s="114">
        <v>784</v>
      </c>
      <c r="D17" s="61">
        <v>711</v>
      </c>
      <c r="E17" s="57">
        <v>77</v>
      </c>
      <c r="F17" s="180">
        <v>30</v>
      </c>
      <c r="G17" s="38">
        <v>240</v>
      </c>
      <c r="H17" s="179"/>
      <c r="I17" s="37"/>
      <c r="J17" s="210"/>
    </row>
    <row r="18" spans="1:10" ht="15.75" thickBot="1">
      <c r="A18" s="96" t="s">
        <v>47</v>
      </c>
      <c r="B18" s="99">
        <f aca="true" t="shared" si="0" ref="B18:G18">SUM(B5:B17)</f>
        <v>22903</v>
      </c>
      <c r="C18" s="115">
        <f t="shared" si="0"/>
        <v>13040</v>
      </c>
      <c r="D18" s="107">
        <f t="shared" si="0"/>
        <v>10133</v>
      </c>
      <c r="E18" s="108">
        <f t="shared" si="0"/>
        <v>4999</v>
      </c>
      <c r="F18" s="107">
        <f t="shared" si="0"/>
        <v>8270</v>
      </c>
      <c r="G18" s="47">
        <f t="shared" si="0"/>
        <v>19308</v>
      </c>
      <c r="J18" s="210"/>
    </row>
    <row r="19" spans="1:10" ht="15.75" customHeight="1" thickTop="1">
      <c r="A19" s="53"/>
      <c r="B19" s="54"/>
      <c r="C19" s="54"/>
      <c r="D19" s="55"/>
      <c r="E19" s="56"/>
      <c r="F19" s="56"/>
      <c r="G19" s="54"/>
      <c r="J19" s="210"/>
    </row>
    <row r="20" spans="5:10" ht="13.5" thickBot="1">
      <c r="E20" s="59"/>
      <c r="J20" s="210"/>
    </row>
    <row r="21" spans="1:10" ht="12" customHeight="1" thickTop="1">
      <c r="A21" s="253" t="s">
        <v>66</v>
      </c>
      <c r="B21" s="255" t="s">
        <v>31</v>
      </c>
      <c r="C21" s="255" t="s">
        <v>76</v>
      </c>
      <c r="D21" s="257" t="s">
        <v>77</v>
      </c>
      <c r="E21" s="261" t="s">
        <v>34</v>
      </c>
      <c r="F21" s="259" t="s">
        <v>32</v>
      </c>
      <c r="G21" s="245" t="s">
        <v>63</v>
      </c>
      <c r="J21" s="210"/>
    </row>
    <row r="22" spans="1:10" ht="12" customHeight="1" thickBot="1">
      <c r="A22" s="254"/>
      <c r="B22" s="256"/>
      <c r="C22" s="263"/>
      <c r="D22" s="258"/>
      <c r="E22" s="262"/>
      <c r="F22" s="260"/>
      <c r="G22" s="246"/>
      <c r="J22" s="210"/>
    </row>
    <row r="23" spans="1:10" ht="14.25" thickBot="1" thickTop="1">
      <c r="A23" s="98" t="s">
        <v>169</v>
      </c>
      <c r="B23" s="101">
        <v>8488</v>
      </c>
      <c r="C23" s="116"/>
      <c r="D23" s="102"/>
      <c r="E23" s="100">
        <v>2322</v>
      </c>
      <c r="F23" s="66"/>
      <c r="G23" s="46"/>
      <c r="J23" s="210"/>
    </row>
    <row r="24" spans="5:10" ht="14.25" thickBot="1" thickTop="1">
      <c r="E24" s="59"/>
      <c r="J24" s="210"/>
    </row>
    <row r="25" spans="1:10" ht="12" customHeight="1" thickTop="1">
      <c r="A25" s="266" t="s">
        <v>48</v>
      </c>
      <c r="B25" s="268" t="s">
        <v>31</v>
      </c>
      <c r="C25" s="268" t="s">
        <v>76</v>
      </c>
      <c r="D25" s="247" t="s">
        <v>77</v>
      </c>
      <c r="E25" s="251" t="s">
        <v>34</v>
      </c>
      <c r="F25" s="249" t="s">
        <v>32</v>
      </c>
      <c r="G25" s="264" t="s">
        <v>63</v>
      </c>
      <c r="J25" s="210"/>
    </row>
    <row r="26" spans="1:10" ht="12" customHeight="1" thickBot="1">
      <c r="A26" s="267"/>
      <c r="B26" s="269"/>
      <c r="C26" s="263"/>
      <c r="D26" s="248"/>
      <c r="E26" s="252"/>
      <c r="F26" s="250"/>
      <c r="G26" s="265"/>
      <c r="J26" s="210"/>
    </row>
    <row r="27" spans="1:10" ht="14.25" thickBot="1" thickTop="1">
      <c r="A27" s="93" t="s">
        <v>23</v>
      </c>
      <c r="B27" s="92">
        <v>1</v>
      </c>
      <c r="C27" s="112"/>
      <c r="D27" s="36"/>
      <c r="E27" s="90">
        <v>14</v>
      </c>
      <c r="F27" s="84"/>
      <c r="G27" s="38"/>
      <c r="I27" s="37"/>
      <c r="J27" s="210"/>
    </row>
    <row r="28" spans="1:10" ht="13.5" thickBot="1">
      <c r="A28" s="93" t="s">
        <v>49</v>
      </c>
      <c r="B28" s="41">
        <v>16</v>
      </c>
      <c r="C28" s="113"/>
      <c r="D28" s="36"/>
      <c r="E28" s="52">
        <v>11</v>
      </c>
      <c r="F28" s="85"/>
      <c r="G28" s="38"/>
      <c r="J28" s="210"/>
    </row>
    <row r="29" spans="1:10" ht="13.5" thickBot="1">
      <c r="A29" s="33" t="s">
        <v>24</v>
      </c>
      <c r="B29" s="104">
        <v>613</v>
      </c>
      <c r="C29" s="117">
        <v>350</v>
      </c>
      <c r="D29" s="186">
        <v>151</v>
      </c>
      <c r="E29" s="103">
        <v>102</v>
      </c>
      <c r="F29" s="86">
        <v>131</v>
      </c>
      <c r="G29" s="39">
        <v>304</v>
      </c>
      <c r="H29" s="177"/>
      <c r="J29" s="210"/>
    </row>
    <row r="30" spans="5:10" ht="14.25" thickBot="1" thickTop="1">
      <c r="E30" s="59"/>
      <c r="J30" s="210"/>
    </row>
    <row r="31" spans="1:10" ht="12" customHeight="1" thickTop="1">
      <c r="A31" s="253" t="s">
        <v>50</v>
      </c>
      <c r="B31" s="255" t="s">
        <v>31</v>
      </c>
      <c r="C31" s="255" t="s">
        <v>76</v>
      </c>
      <c r="D31" s="257" t="s">
        <v>77</v>
      </c>
      <c r="E31" s="261" t="s">
        <v>34</v>
      </c>
      <c r="F31" s="259" t="s">
        <v>32</v>
      </c>
      <c r="G31" s="245" t="s">
        <v>33</v>
      </c>
      <c r="J31" s="210"/>
    </row>
    <row r="32" spans="1:10" ht="12" customHeight="1" thickBot="1">
      <c r="A32" s="254"/>
      <c r="B32" s="256"/>
      <c r="C32" s="263"/>
      <c r="D32" s="258"/>
      <c r="E32" s="262"/>
      <c r="F32" s="260"/>
      <c r="G32" s="246"/>
      <c r="J32" s="210"/>
    </row>
    <row r="33" spans="1:10" ht="14.25" thickBot="1" thickTop="1">
      <c r="A33" s="93" t="s">
        <v>51</v>
      </c>
      <c r="B33" s="92"/>
      <c r="C33" s="112"/>
      <c r="D33" s="105"/>
      <c r="E33" s="90"/>
      <c r="F33" s="87"/>
      <c r="G33" s="40">
        <v>86</v>
      </c>
      <c r="J33" s="210"/>
    </row>
    <row r="34" spans="1:10" ht="13.5" thickBot="1">
      <c r="A34" s="93" t="s">
        <v>64</v>
      </c>
      <c r="B34" s="41"/>
      <c r="C34" s="113"/>
      <c r="D34" s="106"/>
      <c r="E34" s="52"/>
      <c r="F34" s="88"/>
      <c r="G34" s="40"/>
      <c r="J34" s="210"/>
    </row>
    <row r="35" spans="1:7" ht="13.5" thickBot="1">
      <c r="A35" s="93" t="s">
        <v>65</v>
      </c>
      <c r="B35" s="41"/>
      <c r="C35" s="113"/>
      <c r="D35" s="106"/>
      <c r="E35" s="52"/>
      <c r="F35" s="88"/>
      <c r="G35" s="40">
        <v>139</v>
      </c>
    </row>
    <row r="36" spans="1:7" ht="15.75" thickBot="1">
      <c r="A36" s="94" t="s">
        <v>47</v>
      </c>
      <c r="B36" s="99">
        <f>SUM(B32:B35)</f>
        <v>0</v>
      </c>
      <c r="C36" s="118">
        <v>0</v>
      </c>
      <c r="D36" s="107">
        <f>SUM(D30:D35)</f>
        <v>0</v>
      </c>
      <c r="E36" s="108">
        <f>SUM(E30:E35)</f>
        <v>0</v>
      </c>
      <c r="F36" s="107">
        <f>SUM(F32:F35)</f>
        <v>0</v>
      </c>
      <c r="G36" s="48">
        <f>SUM(G33:G35)</f>
        <v>225</v>
      </c>
    </row>
    <row r="37" spans="1:7" ht="15.75" thickTop="1">
      <c r="A37" s="62"/>
      <c r="B37" s="54"/>
      <c r="C37" s="54"/>
      <c r="D37" s="63"/>
      <c r="E37" s="64"/>
      <c r="F37" s="63"/>
      <c r="G37" s="65"/>
    </row>
    <row r="38" ht="13.5" thickBot="1">
      <c r="E38" s="59"/>
    </row>
    <row r="39" spans="1:7" ht="12" customHeight="1" thickTop="1">
      <c r="A39" s="266" t="s">
        <v>52</v>
      </c>
      <c r="B39" s="268" t="s">
        <v>31</v>
      </c>
      <c r="C39" s="268" t="s">
        <v>76</v>
      </c>
      <c r="D39" s="247" t="s">
        <v>77</v>
      </c>
      <c r="E39" s="251" t="s">
        <v>34</v>
      </c>
      <c r="F39" s="270" t="s">
        <v>32</v>
      </c>
      <c r="G39" s="264" t="s">
        <v>33</v>
      </c>
    </row>
    <row r="40" spans="1:7" ht="12" customHeight="1" thickBot="1">
      <c r="A40" s="267"/>
      <c r="B40" s="269"/>
      <c r="C40" s="269"/>
      <c r="D40" s="248"/>
      <c r="E40" s="252"/>
      <c r="F40" s="271"/>
      <c r="G40" s="265"/>
    </row>
    <row r="41" spans="1:7" ht="14.25" thickBot="1" thickTop="1">
      <c r="A41" s="32" t="s">
        <v>56</v>
      </c>
      <c r="B41" s="41">
        <v>1441</v>
      </c>
      <c r="C41" s="113"/>
      <c r="D41" s="36"/>
      <c r="E41" s="91">
        <v>167</v>
      </c>
      <c r="F41" s="85"/>
      <c r="G41" s="38"/>
    </row>
    <row r="42" spans="1:9" ht="13.5" thickBot="1">
      <c r="A42" s="32" t="s">
        <v>55</v>
      </c>
      <c r="B42" s="41">
        <v>5325</v>
      </c>
      <c r="C42" s="113">
        <v>303</v>
      </c>
      <c r="D42" s="36">
        <v>136</v>
      </c>
      <c r="E42" s="91">
        <v>655</v>
      </c>
      <c r="F42" s="85">
        <v>581</v>
      </c>
      <c r="G42" s="38"/>
      <c r="H42" s="177"/>
      <c r="I42" s="37"/>
    </row>
    <row r="43" spans="1:9" ht="13.5" thickBot="1">
      <c r="A43" s="32" t="s">
        <v>58</v>
      </c>
      <c r="B43" s="81">
        <v>890</v>
      </c>
      <c r="C43" s="119"/>
      <c r="D43" s="61"/>
      <c r="E43" s="91">
        <v>105</v>
      </c>
      <c r="F43" s="85"/>
      <c r="G43" s="38"/>
      <c r="I43" s="37"/>
    </row>
    <row r="44" spans="1:9" ht="13.5" thickBot="1">
      <c r="A44" s="32" t="s">
        <v>53</v>
      </c>
      <c r="B44" s="41">
        <v>7457</v>
      </c>
      <c r="C44" s="173">
        <v>2610</v>
      </c>
      <c r="D44" s="36">
        <v>785</v>
      </c>
      <c r="E44" s="174">
        <v>813</v>
      </c>
      <c r="F44" s="175">
        <v>4381</v>
      </c>
      <c r="G44" s="38"/>
      <c r="H44" s="177"/>
      <c r="I44" s="37"/>
    </row>
    <row r="45" spans="1:9" ht="13.5" thickBot="1">
      <c r="A45" s="32" t="s">
        <v>59</v>
      </c>
      <c r="B45" s="41">
        <v>251</v>
      </c>
      <c r="C45" s="114"/>
      <c r="D45" s="36"/>
      <c r="E45" s="176">
        <v>41</v>
      </c>
      <c r="F45" s="61"/>
      <c r="G45" s="38"/>
      <c r="I45" s="37"/>
    </row>
    <row r="46" spans="1:9" ht="13.5" thickBot="1">
      <c r="A46" s="32" t="s">
        <v>54</v>
      </c>
      <c r="B46" s="41">
        <v>2965</v>
      </c>
      <c r="C46" s="113">
        <v>188</v>
      </c>
      <c r="D46" s="36"/>
      <c r="E46" s="91">
        <v>484</v>
      </c>
      <c r="F46" s="85">
        <v>1087</v>
      </c>
      <c r="G46" s="38"/>
      <c r="I46" s="37"/>
    </row>
    <row r="47" spans="1:9" ht="13.5" thickBot="1">
      <c r="A47" s="32" t="s">
        <v>57</v>
      </c>
      <c r="B47" s="41">
        <v>0</v>
      </c>
      <c r="C47" s="113"/>
      <c r="D47" s="36"/>
      <c r="E47" s="91"/>
      <c r="F47" s="85"/>
      <c r="G47" s="38"/>
      <c r="I47" s="37"/>
    </row>
    <row r="48" spans="1:12" ht="13.5" thickBot="1">
      <c r="A48" s="32" t="s">
        <v>68</v>
      </c>
      <c r="B48" s="41">
        <v>1157</v>
      </c>
      <c r="C48" s="113">
        <v>175</v>
      </c>
      <c r="D48" s="36">
        <v>4</v>
      </c>
      <c r="E48" s="91">
        <v>325</v>
      </c>
      <c r="F48" s="85">
        <v>963</v>
      </c>
      <c r="G48" s="38">
        <v>142</v>
      </c>
      <c r="H48" s="177"/>
      <c r="I48" s="37"/>
      <c r="K48" s="177"/>
      <c r="L48" s="177"/>
    </row>
    <row r="49" spans="1:9" ht="13.5" thickBot="1">
      <c r="A49" s="93" t="s">
        <v>43</v>
      </c>
      <c r="B49" s="41">
        <v>242</v>
      </c>
      <c r="C49" s="113">
        <v>276</v>
      </c>
      <c r="D49" s="36">
        <v>269</v>
      </c>
      <c r="E49" s="52">
        <v>69</v>
      </c>
      <c r="F49" s="83">
        <v>870</v>
      </c>
      <c r="G49" s="38">
        <v>90</v>
      </c>
      <c r="H49" s="177"/>
      <c r="I49" s="37"/>
    </row>
    <row r="50" spans="1:9" ht="13.5" thickBot="1">
      <c r="A50" s="32" t="s">
        <v>72</v>
      </c>
      <c r="B50" s="41">
        <v>0</v>
      </c>
      <c r="C50" s="113"/>
      <c r="D50" s="36"/>
      <c r="E50" s="91"/>
      <c r="F50" s="85">
        <v>935</v>
      </c>
      <c r="G50" s="38"/>
      <c r="I50" s="37"/>
    </row>
    <row r="51" spans="1:9" ht="13.5" thickBot="1">
      <c r="A51" s="32" t="s">
        <v>73</v>
      </c>
      <c r="B51" s="41">
        <v>38</v>
      </c>
      <c r="C51" s="113">
        <v>175</v>
      </c>
      <c r="D51" s="36">
        <v>137</v>
      </c>
      <c r="E51" s="91">
        <v>42</v>
      </c>
      <c r="F51" s="85">
        <v>542</v>
      </c>
      <c r="G51" s="38"/>
      <c r="I51" s="37"/>
    </row>
    <row r="52" spans="1:9" ht="13.5" thickBot="1">
      <c r="A52" s="32" t="s">
        <v>70</v>
      </c>
      <c r="B52" s="41">
        <v>0</v>
      </c>
      <c r="C52" s="113">
        <v>7</v>
      </c>
      <c r="D52" s="36">
        <v>7</v>
      </c>
      <c r="E52" s="91">
        <v>7</v>
      </c>
      <c r="F52" s="85">
        <v>99</v>
      </c>
      <c r="G52" s="38"/>
      <c r="I52" s="37"/>
    </row>
    <row r="53" spans="1:9" ht="13.5" thickBot="1">
      <c r="A53" s="32" t="s">
        <v>71</v>
      </c>
      <c r="B53" s="41">
        <v>0</v>
      </c>
      <c r="C53" s="113"/>
      <c r="D53" s="36"/>
      <c r="E53" s="91"/>
      <c r="F53" s="85">
        <v>677</v>
      </c>
      <c r="G53" s="38"/>
      <c r="I53" s="37"/>
    </row>
    <row r="54" spans="1:9" ht="13.5" thickBot="1">
      <c r="A54" s="32" t="s">
        <v>175</v>
      </c>
      <c r="B54" s="41">
        <v>45</v>
      </c>
      <c r="C54" s="113">
        <v>118</v>
      </c>
      <c r="D54" s="36">
        <v>73</v>
      </c>
      <c r="E54" s="91">
        <v>4</v>
      </c>
      <c r="F54" s="85"/>
      <c r="G54" s="38"/>
      <c r="I54" s="37"/>
    </row>
    <row r="55" spans="1:9" ht="13.5" thickBot="1">
      <c r="A55" s="32" t="s">
        <v>170</v>
      </c>
      <c r="B55" s="41">
        <v>414</v>
      </c>
      <c r="C55" s="113">
        <v>72</v>
      </c>
      <c r="D55" s="36">
        <v>72</v>
      </c>
      <c r="E55" s="91">
        <v>54</v>
      </c>
      <c r="F55" s="85">
        <v>48</v>
      </c>
      <c r="G55" s="38"/>
      <c r="H55" s="177"/>
      <c r="I55" s="37"/>
    </row>
    <row r="56" spans="1:7" ht="13.5" thickBot="1">
      <c r="A56" s="32" t="s">
        <v>171</v>
      </c>
      <c r="B56" s="41"/>
      <c r="C56" s="113"/>
      <c r="D56" s="36"/>
      <c r="E56" s="91"/>
      <c r="F56" s="85"/>
      <c r="G56" s="38"/>
    </row>
    <row r="57" spans="1:7" ht="13.5" thickBot="1">
      <c r="A57" s="32" t="s">
        <v>60</v>
      </c>
      <c r="B57" s="41"/>
      <c r="C57" s="113"/>
      <c r="D57" s="36"/>
      <c r="E57" s="91"/>
      <c r="F57" s="85"/>
      <c r="G57" s="38"/>
    </row>
    <row r="58" spans="1:7" ht="15.75" thickBot="1">
      <c r="A58" s="94" t="s">
        <v>47</v>
      </c>
      <c r="B58" s="99">
        <f aca="true" t="shared" si="1" ref="B58:G58">SUM(B41:B57)</f>
        <v>20225</v>
      </c>
      <c r="C58" s="118">
        <f t="shared" si="1"/>
        <v>3924</v>
      </c>
      <c r="D58" s="107">
        <f t="shared" si="1"/>
        <v>1483</v>
      </c>
      <c r="E58" s="108">
        <f t="shared" si="1"/>
        <v>2766</v>
      </c>
      <c r="F58" s="107">
        <f t="shared" si="1"/>
        <v>10183</v>
      </c>
      <c r="G58" s="47">
        <f t="shared" si="1"/>
        <v>232</v>
      </c>
    </row>
    <row r="59" spans="2:7" ht="14.25" thickBot="1" thickTop="1">
      <c r="B59" s="37"/>
      <c r="C59" s="37"/>
      <c r="D59" s="60"/>
      <c r="E59" s="37"/>
      <c r="F59" s="37"/>
      <c r="G59" s="60"/>
    </row>
    <row r="60" spans="1:7" ht="14.25" thickBot="1" thickTop="1">
      <c r="A60" s="35"/>
      <c r="B60" s="43"/>
      <c r="C60" s="112"/>
      <c r="D60" s="42"/>
      <c r="E60" s="44"/>
      <c r="F60" s="89"/>
      <c r="G60" s="45"/>
    </row>
    <row r="61" spans="1:7" ht="15.75" thickBot="1">
      <c r="A61" s="111" t="s">
        <v>61</v>
      </c>
      <c r="B61" s="184">
        <f aca="true" t="shared" si="2" ref="B61:G61">SUM(B18,B23,B27,B28,B29,B36,B58)</f>
        <v>52246</v>
      </c>
      <c r="C61" s="120">
        <f t="shared" si="2"/>
        <v>17314</v>
      </c>
      <c r="D61" s="110">
        <f t="shared" si="2"/>
        <v>11767</v>
      </c>
      <c r="E61" s="109">
        <f t="shared" si="2"/>
        <v>10214</v>
      </c>
      <c r="F61" s="181">
        <f t="shared" si="2"/>
        <v>18584</v>
      </c>
      <c r="G61" s="80">
        <f t="shared" si="2"/>
        <v>20069</v>
      </c>
    </row>
    <row r="62" spans="1:7" ht="15.75" thickBot="1">
      <c r="A62" s="34"/>
      <c r="B62" s="108"/>
      <c r="C62" s="117"/>
      <c r="D62" s="107"/>
      <c r="E62" s="108"/>
      <c r="F62" s="107"/>
      <c r="G62" s="39"/>
    </row>
    <row r="63" ht="13.5" thickTop="1"/>
  </sheetData>
  <mergeCells count="28">
    <mergeCell ref="C25:C26"/>
    <mergeCell ref="C31:C32"/>
    <mergeCell ref="A39:A40"/>
    <mergeCell ref="B39:B40"/>
    <mergeCell ref="D39:D40"/>
    <mergeCell ref="F39:F40"/>
    <mergeCell ref="E39:E40"/>
    <mergeCell ref="C39:C40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A21:A22"/>
    <mergeCell ref="B21:B22"/>
    <mergeCell ref="D21:D22"/>
    <mergeCell ref="F21:F22"/>
    <mergeCell ref="E21:E22"/>
    <mergeCell ref="C21:C22"/>
    <mergeCell ref="G21:G22"/>
    <mergeCell ref="D25:D26"/>
    <mergeCell ref="F25:F26"/>
    <mergeCell ref="E25:E26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179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68" t="s">
        <v>74</v>
      </c>
      <c r="B2" s="69" t="s">
        <v>28</v>
      </c>
      <c r="C2" s="70" t="s">
        <v>29</v>
      </c>
      <c r="D2" s="71" t="s">
        <v>0</v>
      </c>
      <c r="E2" s="71" t="s">
        <v>11</v>
      </c>
      <c r="F2" s="162" t="s">
        <v>161</v>
      </c>
      <c r="G2" s="162" t="s">
        <v>166</v>
      </c>
      <c r="H2" s="72" t="s">
        <v>162</v>
      </c>
      <c r="I2" s="73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29" t="s">
        <v>62</v>
      </c>
      <c r="B3" s="23">
        <v>2576</v>
      </c>
      <c r="C3" s="30">
        <v>968</v>
      </c>
      <c r="D3" s="30">
        <v>1331</v>
      </c>
      <c r="E3" s="30">
        <v>2781</v>
      </c>
      <c r="F3" s="31">
        <v>349</v>
      </c>
      <c r="G3" s="31">
        <v>33</v>
      </c>
      <c r="H3" s="31">
        <v>450</v>
      </c>
      <c r="I3" s="22">
        <f aca="true" t="shared" si="0" ref="I3:I8">SUM(B3:H3)</f>
        <v>8488</v>
      </c>
      <c r="J3" s="18"/>
      <c r="K3" s="18"/>
      <c r="L3" s="18"/>
      <c r="M3" s="18"/>
      <c r="N3" s="18"/>
      <c r="O3" s="18"/>
      <c r="P3" s="18"/>
    </row>
    <row r="4" spans="1:16" ht="12.75">
      <c r="A4" s="27" t="s">
        <v>10</v>
      </c>
      <c r="B4" s="19">
        <v>4288</v>
      </c>
      <c r="C4" s="20">
        <v>2613</v>
      </c>
      <c r="D4" s="28">
        <v>354</v>
      </c>
      <c r="E4" s="19">
        <v>5291</v>
      </c>
      <c r="F4" s="21">
        <v>90</v>
      </c>
      <c r="G4" s="21">
        <v>24</v>
      </c>
      <c r="H4" s="21">
        <v>20</v>
      </c>
      <c r="I4" s="22">
        <f t="shared" si="0"/>
        <v>12680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160</v>
      </c>
      <c r="B5" s="19">
        <v>7558</v>
      </c>
      <c r="C5" s="20">
        <v>363</v>
      </c>
      <c r="D5" s="19">
        <v>46</v>
      </c>
      <c r="E5" s="19">
        <v>681</v>
      </c>
      <c r="F5" s="21">
        <v>415</v>
      </c>
      <c r="G5" s="21">
        <v>6</v>
      </c>
      <c r="H5" s="21">
        <v>6</v>
      </c>
      <c r="I5" s="22">
        <f t="shared" si="0"/>
        <v>9075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110</v>
      </c>
      <c r="C6" s="20">
        <v>46</v>
      </c>
      <c r="D6" s="19">
        <v>3423</v>
      </c>
      <c r="E6" s="19">
        <v>82</v>
      </c>
      <c r="F6" s="187">
        <v>4</v>
      </c>
      <c r="G6" s="188">
        <v>1</v>
      </c>
      <c r="H6" s="21">
        <v>270</v>
      </c>
      <c r="I6" s="22">
        <f t="shared" si="0"/>
        <v>3936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168</v>
      </c>
      <c r="B7" s="208">
        <v>6233</v>
      </c>
      <c r="C7" s="19">
        <v>902</v>
      </c>
      <c r="D7" s="19">
        <v>26</v>
      </c>
      <c r="E7" s="19">
        <v>343</v>
      </c>
      <c r="F7" s="21">
        <v>11</v>
      </c>
      <c r="G7" s="21">
        <v>9</v>
      </c>
      <c r="H7" s="188">
        <v>1</v>
      </c>
      <c r="I7" s="22">
        <f t="shared" si="0"/>
        <v>7525</v>
      </c>
      <c r="J7" s="18"/>
      <c r="K7" s="18"/>
      <c r="L7" s="18"/>
      <c r="M7" s="18"/>
      <c r="N7" s="18"/>
      <c r="O7" s="18"/>
      <c r="P7" s="18"/>
    </row>
    <row r="8" spans="1:16" ht="13.5" thickBot="1">
      <c r="A8" s="24"/>
      <c r="B8" s="4">
        <f aca="true" t="shared" si="1" ref="B8:H8">SUM(B3:B7)</f>
        <v>20765</v>
      </c>
      <c r="C8" s="2">
        <f t="shared" si="1"/>
        <v>4892</v>
      </c>
      <c r="D8" s="2">
        <f t="shared" si="1"/>
        <v>5180</v>
      </c>
      <c r="E8" s="2">
        <f t="shared" si="1"/>
        <v>9178</v>
      </c>
      <c r="F8" s="3">
        <f t="shared" si="1"/>
        <v>869</v>
      </c>
      <c r="G8" s="3">
        <f t="shared" si="1"/>
        <v>73</v>
      </c>
      <c r="H8" s="3">
        <f t="shared" si="1"/>
        <v>747</v>
      </c>
      <c r="I8" s="25">
        <f t="shared" si="0"/>
        <v>41704</v>
      </c>
      <c r="J8" s="1"/>
      <c r="K8" s="26"/>
      <c r="L8" s="1"/>
      <c r="M8" s="1"/>
      <c r="N8" s="1"/>
      <c r="O8" s="1"/>
      <c r="P8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O11" s="18"/>
      <c r="P11" s="18"/>
    </row>
    <row r="12" spans="1:16" ht="72.75" customHeight="1" thickBot="1">
      <c r="A12" s="74" t="s">
        <v>75</v>
      </c>
      <c r="B12" s="75" t="s">
        <v>28</v>
      </c>
      <c r="C12" s="76" t="s">
        <v>29</v>
      </c>
      <c r="D12" s="77" t="s">
        <v>0</v>
      </c>
      <c r="E12" s="77" t="s">
        <v>11</v>
      </c>
      <c r="F12" s="163" t="s">
        <v>161</v>
      </c>
      <c r="G12" s="163" t="s">
        <v>167</v>
      </c>
      <c r="H12" s="78" t="s">
        <v>162</v>
      </c>
      <c r="I12" s="79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208">
        <v>6526</v>
      </c>
      <c r="C13" s="19"/>
      <c r="D13" s="19">
        <v>37</v>
      </c>
      <c r="E13" s="19"/>
      <c r="F13" s="21">
        <v>339</v>
      </c>
      <c r="G13" s="21"/>
      <c r="H13" s="21"/>
      <c r="I13" s="22">
        <f>SUM(B13:H13)</f>
        <v>6902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208">
        <v>9001</v>
      </c>
      <c r="C14" s="19">
        <v>25</v>
      </c>
      <c r="D14" s="19"/>
      <c r="E14" s="19"/>
      <c r="F14" s="21">
        <v>106</v>
      </c>
      <c r="G14" s="21"/>
      <c r="H14" s="21"/>
      <c r="I14" s="22">
        <f>SUM(B14:H14)</f>
        <v>9132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163</v>
      </c>
      <c r="B15" s="20">
        <v>174</v>
      </c>
      <c r="C15" s="20">
        <v>987</v>
      </c>
      <c r="D15" s="19"/>
      <c r="E15" s="19"/>
      <c r="F15" s="21"/>
      <c r="G15" s="21"/>
      <c r="H15" s="21"/>
      <c r="I15" s="22">
        <f>SUM(B15:H15)</f>
        <v>1161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164</v>
      </c>
      <c r="B16" s="209">
        <v>506</v>
      </c>
      <c r="C16" s="20"/>
      <c r="D16" s="19"/>
      <c r="E16" s="19"/>
      <c r="F16" s="21"/>
      <c r="G16" s="21"/>
      <c r="H16" s="21"/>
      <c r="I16" s="22">
        <f>SUM(B16:H16)</f>
        <v>506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172</v>
      </c>
      <c r="B17" s="209">
        <v>182</v>
      </c>
      <c r="C17" s="20"/>
      <c r="D17" s="19"/>
      <c r="E17" s="19"/>
      <c r="F17" s="21"/>
      <c r="G17" s="21"/>
      <c r="H17" s="21"/>
      <c r="I17" s="22">
        <f>SUM(B17:H17)</f>
        <v>182</v>
      </c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165</v>
      </c>
      <c r="B18" s="209">
        <v>72</v>
      </c>
      <c r="C18" s="20">
        <v>414</v>
      </c>
      <c r="D18" s="19"/>
      <c r="E18" s="19"/>
      <c r="F18" s="21"/>
      <c r="G18" s="21"/>
      <c r="H18" s="21"/>
      <c r="I18" s="22">
        <f aca="true" t="shared" si="2" ref="I18:I25">SUM(B18:H18)</f>
        <v>486</v>
      </c>
      <c r="J18" s="18"/>
      <c r="K18" s="18"/>
      <c r="L18" s="18"/>
      <c r="M18" s="18"/>
      <c r="N18" s="17"/>
    </row>
    <row r="19" spans="1:14" ht="12.75">
      <c r="A19" s="12" t="s">
        <v>175</v>
      </c>
      <c r="B19" s="209">
        <v>77</v>
      </c>
      <c r="C19" s="20"/>
      <c r="D19" s="19">
        <v>41</v>
      </c>
      <c r="E19" s="19"/>
      <c r="F19" s="21"/>
      <c r="G19" s="21"/>
      <c r="H19" s="21"/>
      <c r="I19" s="22">
        <f>SUM(B19:H19)</f>
        <v>118</v>
      </c>
      <c r="J19" s="18"/>
      <c r="K19" s="18"/>
      <c r="L19" s="18"/>
      <c r="M19" s="18"/>
      <c r="N19" s="17"/>
    </row>
    <row r="20" spans="1:14" ht="12.75">
      <c r="A20" s="12" t="s">
        <v>171</v>
      </c>
      <c r="B20" s="209"/>
      <c r="C20" s="20"/>
      <c r="D20" s="19"/>
      <c r="E20" s="19"/>
      <c r="F20" s="21"/>
      <c r="G20" s="21"/>
      <c r="H20" s="21"/>
      <c r="I20" s="22">
        <f t="shared" si="2"/>
        <v>0</v>
      </c>
      <c r="J20" s="18"/>
      <c r="K20" s="18"/>
      <c r="L20" s="18"/>
      <c r="M20" s="18"/>
      <c r="N20" s="17"/>
    </row>
    <row r="21" spans="1:14" ht="12.75">
      <c r="A21" s="12" t="s">
        <v>22</v>
      </c>
      <c r="B21" s="20"/>
      <c r="C21" s="20"/>
      <c r="D21" s="19">
        <v>3142</v>
      </c>
      <c r="E21" s="19"/>
      <c r="F21" s="21"/>
      <c r="G21" s="21"/>
      <c r="H21" s="21">
        <v>74</v>
      </c>
      <c r="I21" s="22">
        <f t="shared" si="2"/>
        <v>3216</v>
      </c>
      <c r="J21" s="18"/>
      <c r="K21" s="18"/>
      <c r="L21" s="18"/>
      <c r="M21" s="18"/>
      <c r="N21" s="18"/>
    </row>
    <row r="22" spans="1:14" ht="12.75">
      <c r="A22" s="12" t="s">
        <v>23</v>
      </c>
      <c r="B22" s="208"/>
      <c r="C22" s="19">
        <v>1</v>
      </c>
      <c r="D22" s="19"/>
      <c r="E22" s="19"/>
      <c r="F22" s="21"/>
      <c r="G22" s="21"/>
      <c r="H22" s="21"/>
      <c r="I22" s="22">
        <f t="shared" si="2"/>
        <v>1</v>
      </c>
      <c r="J22" s="18"/>
      <c r="K22" s="18"/>
      <c r="L22" s="18"/>
      <c r="M22" s="18"/>
      <c r="N22" s="18"/>
    </row>
    <row r="23" spans="1:14" ht="12.75">
      <c r="A23" s="12" t="s">
        <v>24</v>
      </c>
      <c r="B23" s="208">
        <v>554</v>
      </c>
      <c r="C23" s="19"/>
      <c r="D23" s="19"/>
      <c r="E23" s="19"/>
      <c r="F23" s="21">
        <v>30</v>
      </c>
      <c r="G23" s="21"/>
      <c r="H23" s="21"/>
      <c r="I23" s="22">
        <f t="shared" si="2"/>
        <v>584</v>
      </c>
      <c r="J23" s="18"/>
      <c r="K23" s="18"/>
      <c r="L23" s="18"/>
      <c r="M23" s="18"/>
      <c r="N23" s="18"/>
    </row>
    <row r="24" spans="1:14" ht="13.5" thickBot="1">
      <c r="A24" s="12" t="s">
        <v>25</v>
      </c>
      <c r="B24" s="208"/>
      <c r="C24" s="19"/>
      <c r="D24" s="19">
        <v>16</v>
      </c>
      <c r="E24" s="19"/>
      <c r="F24" s="21"/>
      <c r="G24" s="21"/>
      <c r="H24" s="21"/>
      <c r="I24" s="22">
        <f t="shared" si="2"/>
        <v>16</v>
      </c>
      <c r="J24" s="18"/>
      <c r="K24" s="18"/>
      <c r="L24" s="18"/>
      <c r="M24" s="18"/>
      <c r="N24" s="18"/>
    </row>
    <row r="25" spans="1:14" ht="13.5" thickBot="1">
      <c r="A25" s="24"/>
      <c r="B25" s="4">
        <f aca="true" t="shared" si="3" ref="B25:H25">SUM(B13:B24)</f>
        <v>17092</v>
      </c>
      <c r="C25" s="2">
        <f t="shared" si="3"/>
        <v>1427</v>
      </c>
      <c r="D25" s="2">
        <f t="shared" si="3"/>
        <v>3236</v>
      </c>
      <c r="E25" s="2">
        <f t="shared" si="3"/>
        <v>0</v>
      </c>
      <c r="F25" s="3">
        <f t="shared" si="3"/>
        <v>475</v>
      </c>
      <c r="G25" s="3">
        <f t="shared" si="3"/>
        <v>0</v>
      </c>
      <c r="H25" s="3">
        <f t="shared" si="3"/>
        <v>74</v>
      </c>
      <c r="I25" s="25">
        <f t="shared" si="2"/>
        <v>22304</v>
      </c>
      <c r="J25" s="18"/>
      <c r="K25" s="18"/>
      <c r="L25" s="18"/>
      <c r="M25" s="18"/>
      <c r="N25" s="18"/>
    </row>
    <row r="27" spans="1:14" ht="13.5" thickBo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3.5" thickBot="1">
      <c r="A28" s="164" t="s">
        <v>47</v>
      </c>
      <c r="B28" s="165">
        <f aca="true" t="shared" si="4" ref="B28:H28">SUM(B25,B8)</f>
        <v>37857</v>
      </c>
      <c r="C28" s="165">
        <f t="shared" si="4"/>
        <v>6319</v>
      </c>
      <c r="D28" s="165">
        <f t="shared" si="4"/>
        <v>8416</v>
      </c>
      <c r="E28" s="165">
        <f t="shared" si="4"/>
        <v>9178</v>
      </c>
      <c r="F28" s="165">
        <f t="shared" si="4"/>
        <v>1344</v>
      </c>
      <c r="G28" s="165">
        <f t="shared" si="4"/>
        <v>73</v>
      </c>
      <c r="H28" s="165">
        <f t="shared" si="4"/>
        <v>821</v>
      </c>
      <c r="I28" s="140">
        <f>I8+I25</f>
        <v>64008</v>
      </c>
      <c r="J28" s="18"/>
      <c r="K28" s="18"/>
      <c r="L28" s="18"/>
      <c r="M28" s="18"/>
      <c r="N28" s="18"/>
    </row>
    <row r="30" ht="12.75">
      <c r="A30" s="273" t="s">
        <v>185</v>
      </c>
    </row>
    <row r="31" ht="12.75">
      <c r="A31" t="s">
        <v>183</v>
      </c>
    </row>
    <row r="32" ht="12.75">
      <c r="A32" t="s">
        <v>176</v>
      </c>
    </row>
  </sheetData>
  <hyperlinks>
    <hyperlink ref="A4" location="'dettaglio Farmacie'!A1" display="FARMACIE"/>
    <hyperlink ref="A30" location="'dettaglio prelievi'!A1" display="* Il totale è comprensivo delle 11767 prenotazioni di prelievi (vedi dettaglio prelievi) 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B3" sqref="B3"/>
    </sheetView>
  </sheetViews>
  <sheetFormatPr defaultColWidth="9.140625" defaultRowHeight="12.75"/>
  <cols>
    <col min="1" max="1" width="25.7109375" style="160" customWidth="1"/>
    <col min="2" max="2" width="13.421875" style="0" customWidth="1"/>
    <col min="3" max="3" width="12.7109375" style="0" customWidth="1"/>
    <col min="4" max="4" width="11.421875" style="161" customWidth="1"/>
    <col min="5" max="6" width="8.8515625" style="0" customWidth="1"/>
    <col min="7" max="7" width="8.421875" style="0" customWidth="1"/>
    <col min="8" max="8" width="17.00390625" style="0" bestFit="1" customWidth="1"/>
    <col min="9" max="9" width="4.421875" style="0" customWidth="1"/>
    <col min="10" max="10" width="29.57421875" style="182" customWidth="1"/>
    <col min="11" max="11" width="8.8515625" style="0" customWidth="1"/>
    <col min="12" max="16384" width="13.7109375" style="0" customWidth="1"/>
  </cols>
  <sheetData>
    <row r="1" spans="1:7" ht="14.25" customHeight="1" thickBot="1">
      <c r="A1" s="272" t="s">
        <v>181</v>
      </c>
      <c r="B1" s="272"/>
      <c r="C1" s="272"/>
      <c r="D1" s="272"/>
      <c r="E1" s="272"/>
      <c r="F1" s="272"/>
      <c r="G1" s="272"/>
    </row>
    <row r="2" spans="1:10" s="147" customFormat="1" ht="36.75" customHeight="1">
      <c r="A2" s="141" t="s">
        <v>97</v>
      </c>
      <c r="B2" s="142" t="s">
        <v>98</v>
      </c>
      <c r="C2" s="142" t="s">
        <v>99</v>
      </c>
      <c r="D2" s="143" t="s">
        <v>100</v>
      </c>
      <c r="E2" s="142" t="s">
        <v>101</v>
      </c>
      <c r="F2" s="144" t="s">
        <v>102</v>
      </c>
      <c r="G2" s="145" t="s">
        <v>103</v>
      </c>
      <c r="H2" s="146" t="s">
        <v>104</v>
      </c>
      <c r="J2" s="183"/>
    </row>
    <row r="3" spans="1:11" ht="12.75">
      <c r="A3" s="148" t="s">
        <v>105</v>
      </c>
      <c r="B3" s="149"/>
      <c r="C3" s="149">
        <v>266</v>
      </c>
      <c r="D3" s="149">
        <v>8</v>
      </c>
      <c r="E3" s="150">
        <v>40</v>
      </c>
      <c r="F3" s="151">
        <v>7</v>
      </c>
      <c r="G3" s="150">
        <v>40</v>
      </c>
      <c r="H3" s="152">
        <f>(E3*100)/C3</f>
        <v>15.037593984962406</v>
      </c>
      <c r="I3" s="18"/>
      <c r="J3"/>
      <c r="K3" s="211"/>
    </row>
    <row r="4" spans="1:11" ht="12.75">
      <c r="A4" s="148" t="s">
        <v>106</v>
      </c>
      <c r="B4" s="149"/>
      <c r="C4" s="149">
        <v>140</v>
      </c>
      <c r="D4" s="149">
        <v>4</v>
      </c>
      <c r="E4" s="150">
        <v>25</v>
      </c>
      <c r="F4" s="151">
        <v>2</v>
      </c>
      <c r="G4" s="150">
        <v>21</v>
      </c>
      <c r="H4" s="152">
        <f aca="true" t="shared" si="0" ref="H4:H57">(E4*100)/C4</f>
        <v>17.857142857142858</v>
      </c>
      <c r="I4" s="153"/>
      <c r="J4"/>
      <c r="K4" s="211"/>
    </row>
    <row r="5" spans="1:11" ht="12.75">
      <c r="A5" s="148" t="s">
        <v>107</v>
      </c>
      <c r="B5" s="149"/>
      <c r="C5" s="149">
        <v>306</v>
      </c>
      <c r="D5" s="149">
        <v>15</v>
      </c>
      <c r="E5" s="150">
        <v>54</v>
      </c>
      <c r="F5" s="151">
        <v>12</v>
      </c>
      <c r="G5" s="150">
        <v>83</v>
      </c>
      <c r="H5" s="152">
        <f t="shared" si="0"/>
        <v>17.647058823529413</v>
      </c>
      <c r="I5" s="153"/>
      <c r="J5"/>
      <c r="K5" s="211"/>
    </row>
    <row r="6" spans="1:11" ht="12.75">
      <c r="A6" s="148" t="s">
        <v>108</v>
      </c>
      <c r="B6" s="149"/>
      <c r="C6" s="149">
        <v>140</v>
      </c>
      <c r="D6" s="149">
        <v>4</v>
      </c>
      <c r="E6" s="150">
        <v>25</v>
      </c>
      <c r="F6" s="151">
        <v>2</v>
      </c>
      <c r="G6" s="150">
        <v>17</v>
      </c>
      <c r="H6" s="152">
        <f t="shared" si="0"/>
        <v>17.857142857142858</v>
      </c>
      <c r="I6" s="153"/>
      <c r="J6"/>
      <c r="K6" s="211"/>
    </row>
    <row r="7" spans="1:11" ht="12.75">
      <c r="A7" s="148" t="s">
        <v>109</v>
      </c>
      <c r="B7" s="149"/>
      <c r="C7" s="149">
        <v>641</v>
      </c>
      <c r="D7" s="149">
        <v>40</v>
      </c>
      <c r="E7" s="150">
        <v>133</v>
      </c>
      <c r="F7" s="151">
        <v>20</v>
      </c>
      <c r="G7" s="150">
        <v>148</v>
      </c>
      <c r="H7" s="152">
        <f t="shared" si="0"/>
        <v>20.74882995319813</v>
      </c>
      <c r="I7" s="153"/>
      <c r="J7"/>
      <c r="K7" s="211"/>
    </row>
    <row r="8" spans="1:11" ht="12.75">
      <c r="A8" s="148" t="s">
        <v>110</v>
      </c>
      <c r="B8" s="149"/>
      <c r="C8" s="149">
        <v>474</v>
      </c>
      <c r="D8" s="149">
        <v>12</v>
      </c>
      <c r="E8" s="150">
        <v>89</v>
      </c>
      <c r="F8" s="151">
        <v>19</v>
      </c>
      <c r="G8" s="150">
        <v>62</v>
      </c>
      <c r="H8" s="152">
        <f t="shared" si="0"/>
        <v>18.776371308016877</v>
      </c>
      <c r="I8" s="153"/>
      <c r="J8"/>
      <c r="K8" s="211"/>
    </row>
    <row r="9" spans="1:11" ht="12.75">
      <c r="A9" s="148" t="s">
        <v>111</v>
      </c>
      <c r="B9" s="149"/>
      <c r="C9" s="149">
        <v>218</v>
      </c>
      <c r="D9" s="149">
        <v>7</v>
      </c>
      <c r="E9" s="150">
        <v>40</v>
      </c>
      <c r="F9" s="151">
        <v>6</v>
      </c>
      <c r="G9" s="150">
        <v>54</v>
      </c>
      <c r="H9" s="152">
        <f t="shared" si="0"/>
        <v>18.34862385321101</v>
      </c>
      <c r="I9" s="153"/>
      <c r="J9"/>
      <c r="K9" s="211"/>
    </row>
    <row r="10" spans="1:11" ht="12.75">
      <c r="A10" s="148" t="s">
        <v>112</v>
      </c>
      <c r="B10" s="149"/>
      <c r="C10" s="149">
        <v>307</v>
      </c>
      <c r="D10" s="149">
        <v>5</v>
      </c>
      <c r="E10" s="150">
        <v>65</v>
      </c>
      <c r="F10" s="151">
        <v>16</v>
      </c>
      <c r="G10" s="150">
        <v>28</v>
      </c>
      <c r="H10" s="152">
        <f t="shared" si="0"/>
        <v>21.172638436482085</v>
      </c>
      <c r="I10" s="153"/>
      <c r="J10"/>
      <c r="K10" s="211"/>
    </row>
    <row r="11" spans="1:11" ht="12.75">
      <c r="A11" s="148" t="s">
        <v>113</v>
      </c>
      <c r="B11" s="149"/>
      <c r="C11" s="149">
        <v>104</v>
      </c>
      <c r="D11" s="149">
        <v>5</v>
      </c>
      <c r="E11" s="150">
        <v>17</v>
      </c>
      <c r="F11" s="151">
        <v>5</v>
      </c>
      <c r="G11" s="150">
        <v>23</v>
      </c>
      <c r="H11" s="152">
        <f t="shared" si="0"/>
        <v>16.346153846153847</v>
      </c>
      <c r="I11" s="153"/>
      <c r="J11"/>
      <c r="K11" s="211"/>
    </row>
    <row r="12" spans="1:11" ht="12.75">
      <c r="A12" s="148" t="s">
        <v>114</v>
      </c>
      <c r="B12" s="149"/>
      <c r="C12" s="149">
        <v>161</v>
      </c>
      <c r="D12" s="149">
        <v>8</v>
      </c>
      <c r="E12" s="150">
        <v>29</v>
      </c>
      <c r="F12" s="151">
        <v>6</v>
      </c>
      <c r="G12" s="150">
        <v>37</v>
      </c>
      <c r="H12" s="152">
        <f t="shared" si="0"/>
        <v>18.012422360248447</v>
      </c>
      <c r="I12" s="153"/>
      <c r="J12"/>
      <c r="K12" s="211"/>
    </row>
    <row r="13" spans="1:11" ht="12.75">
      <c r="A13" s="148" t="s">
        <v>115</v>
      </c>
      <c r="B13" s="149"/>
      <c r="C13" s="149">
        <v>167</v>
      </c>
      <c r="D13" s="149">
        <v>9</v>
      </c>
      <c r="E13" s="150">
        <v>27</v>
      </c>
      <c r="F13" s="151">
        <v>6</v>
      </c>
      <c r="G13" s="150">
        <v>30</v>
      </c>
      <c r="H13" s="152">
        <f t="shared" si="0"/>
        <v>16.167664670658684</v>
      </c>
      <c r="I13" s="153"/>
      <c r="J13"/>
      <c r="K13" s="211"/>
    </row>
    <row r="14" spans="1:11" ht="12.75">
      <c r="A14" s="148" t="s">
        <v>116</v>
      </c>
      <c r="B14" s="149"/>
      <c r="C14" s="149">
        <v>450</v>
      </c>
      <c r="D14" s="149">
        <v>14</v>
      </c>
      <c r="E14" s="150">
        <v>70</v>
      </c>
      <c r="F14" s="151">
        <v>12</v>
      </c>
      <c r="G14" s="150">
        <v>71</v>
      </c>
      <c r="H14" s="152">
        <f t="shared" si="0"/>
        <v>15.555555555555555</v>
      </c>
      <c r="I14" s="153"/>
      <c r="J14"/>
      <c r="K14" s="211"/>
    </row>
    <row r="15" spans="1:11" ht="12.75">
      <c r="A15" s="148" t="s">
        <v>117</v>
      </c>
      <c r="B15" s="149"/>
      <c r="C15" s="149">
        <v>135</v>
      </c>
      <c r="D15" s="149">
        <v>9</v>
      </c>
      <c r="E15" s="150">
        <v>23</v>
      </c>
      <c r="F15" s="151">
        <v>3</v>
      </c>
      <c r="G15" s="150">
        <v>39</v>
      </c>
      <c r="H15" s="152">
        <f t="shared" si="0"/>
        <v>17.037037037037038</v>
      </c>
      <c r="I15" s="153"/>
      <c r="J15"/>
      <c r="K15" s="211"/>
    </row>
    <row r="16" spans="1:11" ht="12.75">
      <c r="A16" s="148" t="s">
        <v>118</v>
      </c>
      <c r="B16" s="149"/>
      <c r="C16" s="149">
        <v>240</v>
      </c>
      <c r="D16" s="149">
        <v>12</v>
      </c>
      <c r="E16" s="150">
        <v>38</v>
      </c>
      <c r="F16" s="151">
        <v>11</v>
      </c>
      <c r="G16" s="150">
        <v>69</v>
      </c>
      <c r="H16" s="152">
        <f t="shared" si="0"/>
        <v>15.833333333333334</v>
      </c>
      <c r="I16" s="153"/>
      <c r="J16"/>
      <c r="K16" s="211"/>
    </row>
    <row r="17" spans="1:11" ht="12.75">
      <c r="A17" s="148" t="s">
        <v>119</v>
      </c>
      <c r="B17" s="149"/>
      <c r="C17" s="149">
        <v>241</v>
      </c>
      <c r="D17" s="149">
        <v>9</v>
      </c>
      <c r="E17" s="150">
        <v>36</v>
      </c>
      <c r="F17" s="151">
        <v>7</v>
      </c>
      <c r="G17" s="150">
        <v>50</v>
      </c>
      <c r="H17" s="152">
        <f t="shared" si="0"/>
        <v>14.937759336099585</v>
      </c>
      <c r="I17" s="153"/>
      <c r="J17"/>
      <c r="K17" s="211"/>
    </row>
    <row r="18" spans="1:11" ht="12.75">
      <c r="A18" s="148" t="s">
        <v>120</v>
      </c>
      <c r="B18" s="149"/>
      <c r="C18" s="149">
        <v>96</v>
      </c>
      <c r="D18" s="149"/>
      <c r="E18" s="150">
        <v>21</v>
      </c>
      <c r="F18" s="151">
        <v>1</v>
      </c>
      <c r="G18" s="150">
        <v>5</v>
      </c>
      <c r="H18" s="152">
        <f t="shared" si="0"/>
        <v>21.875</v>
      </c>
      <c r="I18" s="153"/>
      <c r="J18"/>
      <c r="K18" s="211"/>
    </row>
    <row r="19" spans="1:11" ht="12.75">
      <c r="A19" s="148" t="s">
        <v>121</v>
      </c>
      <c r="B19" s="149"/>
      <c r="C19" s="149">
        <v>88</v>
      </c>
      <c r="D19" s="149">
        <v>10</v>
      </c>
      <c r="E19" s="150">
        <v>13</v>
      </c>
      <c r="F19" s="151">
        <v>1</v>
      </c>
      <c r="G19" s="150">
        <v>33</v>
      </c>
      <c r="H19" s="152">
        <f t="shared" si="0"/>
        <v>14.772727272727273</v>
      </c>
      <c r="I19" s="153"/>
      <c r="J19"/>
      <c r="K19" s="211"/>
    </row>
    <row r="20" spans="1:11" ht="12.75">
      <c r="A20" s="148" t="s">
        <v>122</v>
      </c>
      <c r="B20" s="149"/>
      <c r="C20" s="149">
        <v>68</v>
      </c>
      <c r="D20" s="149"/>
      <c r="E20" s="150">
        <v>12</v>
      </c>
      <c r="F20" s="151">
        <v>3</v>
      </c>
      <c r="G20" s="154"/>
      <c r="H20" s="152">
        <f t="shared" si="0"/>
        <v>17.647058823529413</v>
      </c>
      <c r="J20"/>
      <c r="K20" s="211"/>
    </row>
    <row r="21" spans="1:11" ht="12.75">
      <c r="A21" s="148" t="s">
        <v>123</v>
      </c>
      <c r="B21" s="149"/>
      <c r="C21" s="149">
        <v>298</v>
      </c>
      <c r="D21" s="149">
        <v>3</v>
      </c>
      <c r="E21" s="150">
        <v>54</v>
      </c>
      <c r="F21" s="151">
        <v>4</v>
      </c>
      <c r="G21" s="150">
        <v>44</v>
      </c>
      <c r="H21" s="152">
        <f t="shared" si="0"/>
        <v>18.120805369127517</v>
      </c>
      <c r="I21" s="153"/>
      <c r="J21"/>
      <c r="K21" s="211"/>
    </row>
    <row r="22" spans="1:11" ht="12.75">
      <c r="A22" s="148" t="s">
        <v>124</v>
      </c>
      <c r="B22" s="149"/>
      <c r="C22" s="149">
        <v>85</v>
      </c>
      <c r="D22" s="149">
        <v>3</v>
      </c>
      <c r="E22" s="150">
        <v>19</v>
      </c>
      <c r="F22" s="151">
        <v>3</v>
      </c>
      <c r="G22" s="150">
        <v>33</v>
      </c>
      <c r="H22" s="152">
        <f t="shared" si="0"/>
        <v>22.352941176470587</v>
      </c>
      <c r="I22" s="153"/>
      <c r="J22"/>
      <c r="K22" s="211"/>
    </row>
    <row r="23" spans="1:11" ht="12.75">
      <c r="A23" s="148" t="s">
        <v>125</v>
      </c>
      <c r="B23" s="149"/>
      <c r="C23" s="149">
        <v>128</v>
      </c>
      <c r="D23" s="149">
        <v>3</v>
      </c>
      <c r="E23" s="150">
        <v>22</v>
      </c>
      <c r="F23" s="151">
        <v>2</v>
      </c>
      <c r="G23" s="150">
        <v>32</v>
      </c>
      <c r="H23" s="152">
        <f t="shared" si="0"/>
        <v>17.1875</v>
      </c>
      <c r="J23"/>
      <c r="K23" s="211"/>
    </row>
    <row r="24" spans="1:11" ht="12.75">
      <c r="A24" s="148" t="s">
        <v>126</v>
      </c>
      <c r="B24" s="149"/>
      <c r="C24" s="149">
        <v>17</v>
      </c>
      <c r="D24" s="149"/>
      <c r="E24" s="150">
        <v>4</v>
      </c>
      <c r="F24" s="151">
        <v>1</v>
      </c>
      <c r="G24" s="154"/>
      <c r="H24" s="152">
        <f t="shared" si="0"/>
        <v>23.529411764705884</v>
      </c>
      <c r="J24"/>
      <c r="K24" s="211"/>
    </row>
    <row r="25" spans="1:11" ht="12.75">
      <c r="A25" s="148" t="s">
        <v>127</v>
      </c>
      <c r="B25" s="149"/>
      <c r="C25" s="149">
        <v>371</v>
      </c>
      <c r="D25" s="149">
        <v>11</v>
      </c>
      <c r="E25" s="150">
        <v>70</v>
      </c>
      <c r="F25" s="151">
        <v>12</v>
      </c>
      <c r="G25" s="150">
        <v>96</v>
      </c>
      <c r="H25" s="152">
        <f t="shared" si="0"/>
        <v>18.867924528301888</v>
      </c>
      <c r="I25" s="153"/>
      <c r="J25"/>
      <c r="K25" s="211"/>
    </row>
    <row r="26" spans="1:11" ht="12.75">
      <c r="A26" s="148" t="s">
        <v>128</v>
      </c>
      <c r="B26" s="149"/>
      <c r="C26" s="149">
        <v>528</v>
      </c>
      <c r="D26" s="149">
        <v>4</v>
      </c>
      <c r="E26" s="150">
        <v>90</v>
      </c>
      <c r="F26" s="151">
        <v>16</v>
      </c>
      <c r="G26" s="150">
        <v>66</v>
      </c>
      <c r="H26" s="152">
        <f t="shared" si="0"/>
        <v>17.045454545454547</v>
      </c>
      <c r="I26" s="153"/>
      <c r="J26"/>
      <c r="K26" s="211"/>
    </row>
    <row r="27" spans="1:11" ht="12.75">
      <c r="A27" s="148" t="s">
        <v>129</v>
      </c>
      <c r="B27" s="149"/>
      <c r="C27" s="149">
        <v>128</v>
      </c>
      <c r="D27" s="149">
        <v>4</v>
      </c>
      <c r="E27" s="150">
        <v>24</v>
      </c>
      <c r="F27" s="151">
        <v>6</v>
      </c>
      <c r="G27" s="150">
        <v>23</v>
      </c>
      <c r="H27" s="152">
        <f t="shared" si="0"/>
        <v>18.75</v>
      </c>
      <c r="I27" s="153"/>
      <c r="J27"/>
      <c r="K27" s="211"/>
    </row>
    <row r="28" spans="1:11" ht="12.75">
      <c r="A28" s="148" t="s">
        <v>130</v>
      </c>
      <c r="B28" s="149"/>
      <c r="C28" s="149">
        <v>349</v>
      </c>
      <c r="D28" s="149">
        <v>33</v>
      </c>
      <c r="E28" s="150">
        <v>61</v>
      </c>
      <c r="F28" s="151">
        <v>11</v>
      </c>
      <c r="G28" s="150">
        <v>109</v>
      </c>
      <c r="H28" s="152">
        <f t="shared" si="0"/>
        <v>17.478510028653297</v>
      </c>
      <c r="I28" s="153"/>
      <c r="J28"/>
      <c r="K28" s="211"/>
    </row>
    <row r="29" spans="1:11" ht="12.75">
      <c r="A29" s="148" t="s">
        <v>131</v>
      </c>
      <c r="B29" s="149"/>
      <c r="C29" s="149">
        <v>146</v>
      </c>
      <c r="D29" s="149">
        <v>3</v>
      </c>
      <c r="E29" s="150">
        <v>31</v>
      </c>
      <c r="F29" s="151">
        <v>5</v>
      </c>
      <c r="G29" s="150">
        <v>30</v>
      </c>
      <c r="H29" s="152">
        <f t="shared" si="0"/>
        <v>21.232876712328768</v>
      </c>
      <c r="I29" s="153"/>
      <c r="J29"/>
      <c r="K29" s="211"/>
    </row>
    <row r="30" spans="1:11" ht="12.75">
      <c r="A30" s="148" t="s">
        <v>132</v>
      </c>
      <c r="B30" s="149"/>
      <c r="C30" s="149">
        <v>112</v>
      </c>
      <c r="D30" s="149">
        <v>6</v>
      </c>
      <c r="E30" s="150">
        <v>25</v>
      </c>
      <c r="F30" s="151">
        <v>3</v>
      </c>
      <c r="G30" s="150">
        <v>24</v>
      </c>
      <c r="H30" s="152">
        <f t="shared" si="0"/>
        <v>22.321428571428573</v>
      </c>
      <c r="I30" s="153"/>
      <c r="J30"/>
      <c r="K30" s="211"/>
    </row>
    <row r="31" spans="1:11" ht="12.75">
      <c r="A31" s="148" t="s">
        <v>133</v>
      </c>
      <c r="B31" s="149"/>
      <c r="C31" s="149">
        <v>58</v>
      </c>
      <c r="D31" s="149">
        <v>2</v>
      </c>
      <c r="E31" s="150">
        <v>11</v>
      </c>
      <c r="F31" s="151"/>
      <c r="G31" s="150">
        <v>17</v>
      </c>
      <c r="H31" s="152">
        <f t="shared" si="0"/>
        <v>18.96551724137931</v>
      </c>
      <c r="I31" s="153"/>
      <c r="J31"/>
      <c r="K31" s="211"/>
    </row>
    <row r="32" spans="1:11" ht="12.75">
      <c r="A32" s="148" t="s">
        <v>134</v>
      </c>
      <c r="B32" s="149"/>
      <c r="C32" s="149">
        <v>154</v>
      </c>
      <c r="D32" s="149">
        <v>9</v>
      </c>
      <c r="E32" s="150">
        <v>39</v>
      </c>
      <c r="F32" s="151">
        <v>6</v>
      </c>
      <c r="G32" s="150">
        <v>32</v>
      </c>
      <c r="H32" s="152">
        <f t="shared" si="0"/>
        <v>25.324675324675326</v>
      </c>
      <c r="I32" s="153"/>
      <c r="J32"/>
      <c r="K32" s="211"/>
    </row>
    <row r="33" spans="1:11" ht="12.75">
      <c r="A33" s="148" t="s">
        <v>135</v>
      </c>
      <c r="B33" s="149"/>
      <c r="C33" s="149">
        <v>301</v>
      </c>
      <c r="D33" s="149">
        <v>10</v>
      </c>
      <c r="E33" s="150">
        <v>45</v>
      </c>
      <c r="F33" s="151">
        <v>11</v>
      </c>
      <c r="G33" s="150">
        <v>59</v>
      </c>
      <c r="H33" s="152">
        <f t="shared" si="0"/>
        <v>14.950166112956811</v>
      </c>
      <c r="I33" s="153"/>
      <c r="J33"/>
      <c r="K33" s="211"/>
    </row>
    <row r="34" spans="1:11" ht="12.75">
      <c r="A34" s="148" t="s">
        <v>136</v>
      </c>
      <c r="B34" s="149"/>
      <c r="C34" s="149">
        <v>62</v>
      </c>
      <c r="D34" s="149">
        <v>2</v>
      </c>
      <c r="E34" s="150">
        <v>8</v>
      </c>
      <c r="F34" s="151"/>
      <c r="G34" s="150">
        <v>23</v>
      </c>
      <c r="H34" s="152">
        <f t="shared" si="0"/>
        <v>12.903225806451612</v>
      </c>
      <c r="J34"/>
      <c r="K34" s="211"/>
    </row>
    <row r="35" spans="1:11" ht="12.75">
      <c r="A35" s="148" t="s">
        <v>137</v>
      </c>
      <c r="B35" s="149"/>
      <c r="C35" s="149">
        <v>87</v>
      </c>
      <c r="D35" s="149">
        <v>5</v>
      </c>
      <c r="E35" s="150">
        <v>21</v>
      </c>
      <c r="F35" s="151">
        <v>6</v>
      </c>
      <c r="G35" s="150">
        <v>16</v>
      </c>
      <c r="H35" s="152">
        <f t="shared" si="0"/>
        <v>24.137931034482758</v>
      </c>
      <c r="J35"/>
      <c r="K35" s="211"/>
    </row>
    <row r="36" spans="1:11" ht="12.75">
      <c r="A36" s="148" t="s">
        <v>138</v>
      </c>
      <c r="B36" s="149"/>
      <c r="C36" s="149">
        <v>292</v>
      </c>
      <c r="D36" s="149">
        <v>10</v>
      </c>
      <c r="E36" s="150">
        <v>57</v>
      </c>
      <c r="F36" s="151">
        <v>13</v>
      </c>
      <c r="G36" s="150">
        <v>42</v>
      </c>
      <c r="H36" s="152">
        <f t="shared" si="0"/>
        <v>19.52054794520548</v>
      </c>
      <c r="I36" s="153"/>
      <c r="J36"/>
      <c r="K36" s="211"/>
    </row>
    <row r="37" spans="1:11" ht="12.75">
      <c r="A37" s="148" t="s">
        <v>139</v>
      </c>
      <c r="B37" s="149"/>
      <c r="C37" s="149">
        <v>199</v>
      </c>
      <c r="D37" s="149">
        <v>9</v>
      </c>
      <c r="E37" s="150">
        <v>37</v>
      </c>
      <c r="F37" s="151">
        <v>8</v>
      </c>
      <c r="G37" s="150">
        <v>50</v>
      </c>
      <c r="H37" s="152">
        <f t="shared" si="0"/>
        <v>18.592964824120603</v>
      </c>
      <c r="I37" s="153"/>
      <c r="J37"/>
      <c r="K37" s="211"/>
    </row>
    <row r="38" spans="1:11" ht="12.75">
      <c r="A38" s="148" t="s">
        <v>140</v>
      </c>
      <c r="B38" s="149"/>
      <c r="C38" s="149">
        <v>74</v>
      </c>
      <c r="D38" s="149">
        <v>2</v>
      </c>
      <c r="E38" s="150">
        <v>7</v>
      </c>
      <c r="F38" s="151"/>
      <c r="G38" s="150">
        <v>18</v>
      </c>
      <c r="H38" s="152">
        <f t="shared" si="0"/>
        <v>9.45945945945946</v>
      </c>
      <c r="J38"/>
      <c r="K38" s="211"/>
    </row>
    <row r="39" spans="1:11" ht="12.75">
      <c r="A39" s="148" t="s">
        <v>141</v>
      </c>
      <c r="B39" s="149"/>
      <c r="C39" s="149">
        <v>255</v>
      </c>
      <c r="D39" s="149">
        <v>15</v>
      </c>
      <c r="E39" s="150">
        <v>59</v>
      </c>
      <c r="F39" s="151">
        <v>8</v>
      </c>
      <c r="G39" s="150">
        <v>76</v>
      </c>
      <c r="H39" s="152">
        <f t="shared" si="0"/>
        <v>23.137254901960784</v>
      </c>
      <c r="I39" s="153"/>
      <c r="J39"/>
      <c r="K39" s="211"/>
    </row>
    <row r="40" spans="1:11" ht="12.75">
      <c r="A40" s="148" t="s">
        <v>142</v>
      </c>
      <c r="B40" s="149"/>
      <c r="C40" s="149">
        <v>139</v>
      </c>
      <c r="D40" s="149">
        <v>2</v>
      </c>
      <c r="E40" s="150">
        <v>24</v>
      </c>
      <c r="F40" s="151">
        <v>4</v>
      </c>
      <c r="G40" s="150">
        <v>21</v>
      </c>
      <c r="H40" s="152">
        <f t="shared" si="0"/>
        <v>17.26618705035971</v>
      </c>
      <c r="I40" s="153"/>
      <c r="J40"/>
      <c r="K40" s="211"/>
    </row>
    <row r="41" spans="1:11" ht="12.75">
      <c r="A41" s="148" t="s">
        <v>143</v>
      </c>
      <c r="B41" s="149"/>
      <c r="C41" s="149">
        <v>215</v>
      </c>
      <c r="D41" s="149">
        <v>6</v>
      </c>
      <c r="E41" s="150">
        <v>42</v>
      </c>
      <c r="F41" s="151">
        <v>12</v>
      </c>
      <c r="G41" s="150">
        <v>35</v>
      </c>
      <c r="H41" s="152">
        <f t="shared" si="0"/>
        <v>19.53488372093023</v>
      </c>
      <c r="I41" s="153"/>
      <c r="J41"/>
      <c r="K41" s="211"/>
    </row>
    <row r="42" spans="1:11" ht="12.75">
      <c r="A42" s="148" t="s">
        <v>144</v>
      </c>
      <c r="B42" s="149"/>
      <c r="C42" s="149">
        <v>790</v>
      </c>
      <c r="D42" s="149">
        <v>24</v>
      </c>
      <c r="E42" s="150">
        <v>145</v>
      </c>
      <c r="F42" s="151">
        <v>29</v>
      </c>
      <c r="G42" s="150">
        <v>104</v>
      </c>
      <c r="H42" s="152">
        <f t="shared" si="0"/>
        <v>18.354430379746834</v>
      </c>
      <c r="I42" s="153"/>
      <c r="J42"/>
      <c r="K42" s="211"/>
    </row>
    <row r="43" spans="1:11" ht="12.75">
      <c r="A43" s="148" t="s">
        <v>145</v>
      </c>
      <c r="B43" s="149"/>
      <c r="C43" s="149">
        <v>207</v>
      </c>
      <c r="D43" s="149">
        <v>8</v>
      </c>
      <c r="E43" s="150">
        <v>42</v>
      </c>
      <c r="F43" s="151">
        <v>6</v>
      </c>
      <c r="G43" s="150">
        <v>38</v>
      </c>
      <c r="H43" s="152">
        <f t="shared" si="0"/>
        <v>20.28985507246377</v>
      </c>
      <c r="I43" s="153"/>
      <c r="J43"/>
      <c r="K43" s="211"/>
    </row>
    <row r="44" spans="1:11" ht="12.75">
      <c r="A44" s="148" t="s">
        <v>146</v>
      </c>
      <c r="B44" s="149"/>
      <c r="C44" s="149">
        <v>68</v>
      </c>
      <c r="D44" s="149">
        <v>4</v>
      </c>
      <c r="E44" s="150">
        <v>8</v>
      </c>
      <c r="F44" s="151">
        <v>1</v>
      </c>
      <c r="G44" s="150">
        <v>19</v>
      </c>
      <c r="H44" s="152">
        <f t="shared" si="0"/>
        <v>11.764705882352942</v>
      </c>
      <c r="J44"/>
      <c r="K44" s="211"/>
    </row>
    <row r="45" spans="1:11" ht="12.75">
      <c r="A45" s="148" t="s">
        <v>147</v>
      </c>
      <c r="B45" s="149"/>
      <c r="C45" s="149">
        <v>288</v>
      </c>
      <c r="D45" s="149">
        <v>1</v>
      </c>
      <c r="E45" s="150">
        <v>41</v>
      </c>
      <c r="F45" s="151">
        <v>7</v>
      </c>
      <c r="G45" s="150">
        <v>31</v>
      </c>
      <c r="H45" s="152">
        <f t="shared" si="0"/>
        <v>14.23611111111111</v>
      </c>
      <c r="I45" s="153"/>
      <c r="J45"/>
      <c r="K45" s="211"/>
    </row>
    <row r="46" spans="1:11" ht="12.75">
      <c r="A46" s="148" t="s">
        <v>148</v>
      </c>
      <c r="B46" s="149"/>
      <c r="C46" s="149">
        <v>414</v>
      </c>
      <c r="D46" s="149">
        <v>13</v>
      </c>
      <c r="E46" s="150">
        <v>77</v>
      </c>
      <c r="F46" s="151">
        <v>19</v>
      </c>
      <c r="G46" s="150">
        <v>69</v>
      </c>
      <c r="H46" s="152">
        <f t="shared" si="0"/>
        <v>18.59903381642512</v>
      </c>
      <c r="I46" s="153"/>
      <c r="J46"/>
      <c r="K46" s="211"/>
    </row>
    <row r="47" spans="1:11" ht="12.75">
      <c r="A47" s="148" t="s">
        <v>149</v>
      </c>
      <c r="B47" s="149"/>
      <c r="C47" s="149">
        <v>156</v>
      </c>
      <c r="D47" s="149">
        <v>9</v>
      </c>
      <c r="E47" s="150">
        <v>30</v>
      </c>
      <c r="F47" s="151">
        <v>4</v>
      </c>
      <c r="G47" s="150">
        <v>44</v>
      </c>
      <c r="H47" s="152">
        <f t="shared" si="0"/>
        <v>19.23076923076923</v>
      </c>
      <c r="I47" s="153"/>
      <c r="J47"/>
      <c r="K47" s="211"/>
    </row>
    <row r="48" spans="1:11" ht="12.75">
      <c r="A48" s="148" t="s">
        <v>150</v>
      </c>
      <c r="B48" s="149"/>
      <c r="C48" s="149">
        <v>149</v>
      </c>
      <c r="D48" s="149">
        <v>3</v>
      </c>
      <c r="E48" s="150">
        <v>26</v>
      </c>
      <c r="F48" s="151">
        <v>6</v>
      </c>
      <c r="G48" s="150">
        <v>29</v>
      </c>
      <c r="H48" s="152">
        <f t="shared" si="0"/>
        <v>17.449664429530202</v>
      </c>
      <c r="I48" s="153"/>
      <c r="J48"/>
      <c r="K48" s="211"/>
    </row>
    <row r="49" spans="1:11" ht="12.75">
      <c r="A49" s="148" t="s">
        <v>151</v>
      </c>
      <c r="B49" s="149"/>
      <c r="C49" s="149">
        <v>336</v>
      </c>
      <c r="D49" s="149">
        <v>36</v>
      </c>
      <c r="E49" s="150">
        <v>58</v>
      </c>
      <c r="F49" s="151">
        <v>12</v>
      </c>
      <c r="G49" s="150">
        <v>169</v>
      </c>
      <c r="H49" s="152">
        <f t="shared" si="0"/>
        <v>17.261904761904763</v>
      </c>
      <c r="I49" s="153"/>
      <c r="J49"/>
      <c r="K49" s="211"/>
    </row>
    <row r="50" spans="1:11" ht="12.75">
      <c r="A50" s="148" t="s">
        <v>152</v>
      </c>
      <c r="B50" s="149"/>
      <c r="C50" s="149">
        <v>206</v>
      </c>
      <c r="D50" s="149">
        <v>11</v>
      </c>
      <c r="E50" s="150">
        <v>36</v>
      </c>
      <c r="F50" s="151">
        <v>10</v>
      </c>
      <c r="G50" s="150">
        <v>52</v>
      </c>
      <c r="H50" s="152">
        <f t="shared" si="0"/>
        <v>17.475728155339805</v>
      </c>
      <c r="I50" s="153"/>
      <c r="J50"/>
      <c r="K50" s="211"/>
    </row>
    <row r="51" spans="1:11" ht="12.75">
      <c r="A51" s="148" t="s">
        <v>153</v>
      </c>
      <c r="B51" s="149"/>
      <c r="C51" s="149">
        <v>108</v>
      </c>
      <c r="D51" s="149"/>
      <c r="E51" s="150">
        <v>15</v>
      </c>
      <c r="F51" s="151">
        <v>1</v>
      </c>
      <c r="G51" s="150">
        <v>16</v>
      </c>
      <c r="H51" s="152">
        <f t="shared" si="0"/>
        <v>13.88888888888889</v>
      </c>
      <c r="I51" s="153"/>
      <c r="J51"/>
      <c r="K51" s="211"/>
    </row>
    <row r="52" spans="1:11" ht="12.75">
      <c r="A52" s="148" t="s">
        <v>154</v>
      </c>
      <c r="B52" s="149"/>
      <c r="C52" s="149">
        <v>149</v>
      </c>
      <c r="D52" s="149">
        <v>6</v>
      </c>
      <c r="E52" s="150">
        <v>12</v>
      </c>
      <c r="F52" s="151">
        <v>2</v>
      </c>
      <c r="G52" s="150">
        <v>15</v>
      </c>
      <c r="H52" s="152">
        <f t="shared" si="0"/>
        <v>8.053691275167786</v>
      </c>
      <c r="I52" s="153"/>
      <c r="J52"/>
      <c r="K52" s="211"/>
    </row>
    <row r="53" spans="1:11" ht="12.75">
      <c r="A53" s="148" t="s">
        <v>155</v>
      </c>
      <c r="B53" s="149"/>
      <c r="C53" s="149">
        <v>85</v>
      </c>
      <c r="D53" s="149">
        <v>3</v>
      </c>
      <c r="E53" s="150">
        <v>20</v>
      </c>
      <c r="F53" s="151">
        <v>5</v>
      </c>
      <c r="G53" s="150">
        <v>14</v>
      </c>
      <c r="H53" s="152">
        <f t="shared" si="0"/>
        <v>23.529411764705884</v>
      </c>
      <c r="I53" s="153"/>
      <c r="J53"/>
      <c r="K53" s="211"/>
    </row>
    <row r="54" spans="1:11" ht="12.75">
      <c r="A54" s="148" t="s">
        <v>156</v>
      </c>
      <c r="B54" s="149"/>
      <c r="C54" s="149">
        <v>565</v>
      </c>
      <c r="D54" s="149">
        <v>74</v>
      </c>
      <c r="E54" s="150">
        <v>96</v>
      </c>
      <c r="F54" s="151">
        <v>19</v>
      </c>
      <c r="G54" s="150">
        <v>299</v>
      </c>
      <c r="H54" s="152">
        <f t="shared" si="0"/>
        <v>16.991150442477878</v>
      </c>
      <c r="I54" s="153"/>
      <c r="J54"/>
      <c r="K54" s="211"/>
    </row>
    <row r="55" spans="1:11" ht="12.75">
      <c r="A55" s="148" t="s">
        <v>157</v>
      </c>
      <c r="B55" s="149"/>
      <c r="C55" s="149">
        <v>648</v>
      </c>
      <c r="D55" s="149">
        <v>33</v>
      </c>
      <c r="E55" s="150">
        <v>124</v>
      </c>
      <c r="F55" s="151">
        <v>27</v>
      </c>
      <c r="G55" s="150">
        <v>148</v>
      </c>
      <c r="H55" s="152">
        <f t="shared" si="0"/>
        <v>19.135802469135804</v>
      </c>
      <c r="I55" s="153"/>
      <c r="J55"/>
      <c r="K55" s="211"/>
    </row>
    <row r="56" spans="1:11" ht="12.75">
      <c r="A56" s="148" t="s">
        <v>158</v>
      </c>
      <c r="B56" s="149"/>
      <c r="C56" s="149">
        <v>271</v>
      </c>
      <c r="D56" s="149">
        <v>9</v>
      </c>
      <c r="E56" s="150">
        <v>47</v>
      </c>
      <c r="F56" s="151">
        <v>7</v>
      </c>
      <c r="G56" s="150">
        <v>56</v>
      </c>
      <c r="H56" s="152">
        <f t="shared" si="0"/>
        <v>17.343173431734318</v>
      </c>
      <c r="I56" s="153"/>
      <c r="J56"/>
      <c r="K56" s="211"/>
    </row>
    <row r="57" spans="1:11" s="160" customFormat="1" ht="13.5" thickBot="1">
      <c r="A57" s="155" t="s">
        <v>159</v>
      </c>
      <c r="B57" s="156">
        <f aca="true" t="shared" si="1" ref="B57:G57">SUM(B3:B56)</f>
        <v>0</v>
      </c>
      <c r="C57" s="156">
        <f t="shared" si="1"/>
        <v>12680</v>
      </c>
      <c r="D57" s="156">
        <f t="shared" si="1"/>
        <v>547</v>
      </c>
      <c r="E57" s="157">
        <f t="shared" si="1"/>
        <v>2284</v>
      </c>
      <c r="F57" s="158">
        <f t="shared" si="1"/>
        <v>425</v>
      </c>
      <c r="G57" s="157">
        <f t="shared" si="1"/>
        <v>2759</v>
      </c>
      <c r="H57" s="159">
        <f t="shared" si="0"/>
        <v>18.01261829652997</v>
      </c>
      <c r="J57"/>
      <c r="K57" s="211"/>
    </row>
    <row r="58" spans="10:11" ht="12.75">
      <c r="J58"/>
      <c r="K58" s="211"/>
    </row>
    <row r="59" spans="10:11" ht="12.75">
      <c r="J59"/>
      <c r="K59" s="211"/>
    </row>
    <row r="60" spans="10:11" ht="12.75">
      <c r="J60"/>
      <c r="K60" s="211"/>
    </row>
    <row r="61" spans="10:11" ht="12.75">
      <c r="J61"/>
      <c r="K61" s="211"/>
    </row>
    <row r="62" spans="10:11" ht="12.75">
      <c r="J62"/>
      <c r="K62" s="211"/>
    </row>
    <row r="63" spans="10:11" ht="12.75">
      <c r="J63"/>
      <c r="K63" s="211"/>
    </row>
    <row r="64" spans="10:11" ht="12.75">
      <c r="J64"/>
      <c r="K64" s="211"/>
    </row>
    <row r="65" spans="10:11" ht="12.75">
      <c r="J65"/>
      <c r="K65" s="211"/>
    </row>
    <row r="66" spans="10:11" ht="12.75">
      <c r="J66"/>
      <c r="K66" s="211"/>
    </row>
    <row r="67" spans="10:11" ht="12.75">
      <c r="J67"/>
      <c r="K67" s="211"/>
    </row>
    <row r="68" spans="10:11" ht="12.75">
      <c r="J68"/>
      <c r="K68" s="211"/>
    </row>
    <row r="69" spans="10:11" ht="12.75">
      <c r="J69"/>
      <c r="K69" s="211"/>
    </row>
    <row r="70" spans="10:11" ht="12.75">
      <c r="J70"/>
      <c r="K70" s="211"/>
    </row>
    <row r="71" spans="10:11" ht="12.75">
      <c r="J71"/>
      <c r="K71" s="211"/>
    </row>
    <row r="72" spans="10:11" ht="12.75">
      <c r="J72"/>
      <c r="K72" s="211"/>
    </row>
    <row r="73" spans="10:11" ht="12.75">
      <c r="J73"/>
      <c r="K73" s="211"/>
    </row>
    <row r="74" ht="12.75">
      <c r="K74" s="211"/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16" bestFit="1" customWidth="1"/>
    <col min="2" max="2" width="8.140625" style="121" customWidth="1"/>
    <col min="3" max="3" width="6.28125" style="121" customWidth="1"/>
    <col min="4" max="5" width="5.7109375" style="121" customWidth="1"/>
    <col min="6" max="6" width="4.140625" style="121" bestFit="1" customWidth="1"/>
    <col min="7" max="7" width="5.421875" style="121" customWidth="1"/>
    <col min="8" max="8" width="6.28125" style="121" customWidth="1"/>
    <col min="9" max="9" width="5.421875" style="121" bestFit="1" customWidth="1"/>
    <col min="10" max="10" width="5.57421875" style="121" bestFit="1" customWidth="1"/>
    <col min="11" max="11" width="5.8515625" style="121" customWidth="1"/>
    <col min="12" max="12" width="5.140625" style="121" customWidth="1"/>
    <col min="13" max="13" width="5.57421875" style="121" customWidth="1"/>
    <col min="14" max="14" width="4.57421875" style="121" customWidth="1"/>
    <col min="15" max="15" width="6.00390625" style="121" bestFit="1" customWidth="1"/>
    <col min="16" max="16384" width="6.7109375" style="121" customWidth="1"/>
  </cols>
  <sheetData>
    <row r="1" spans="1:16" ht="13.5" thickBot="1">
      <c r="A1" s="14" t="s">
        <v>179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22" t="s">
        <v>180</v>
      </c>
      <c r="B2" s="123" t="s">
        <v>78</v>
      </c>
      <c r="C2" s="124" t="s">
        <v>79</v>
      </c>
      <c r="D2" s="124" t="s">
        <v>80</v>
      </c>
      <c r="E2" s="124" t="s">
        <v>81</v>
      </c>
      <c r="F2" s="124" t="s">
        <v>82</v>
      </c>
      <c r="G2" s="124" t="s">
        <v>83</v>
      </c>
      <c r="H2" s="124" t="s">
        <v>84</v>
      </c>
      <c r="I2" s="124" t="s">
        <v>85</v>
      </c>
      <c r="J2" s="124" t="s">
        <v>86</v>
      </c>
      <c r="K2" s="124" t="s">
        <v>87</v>
      </c>
      <c r="L2" s="124" t="s">
        <v>88</v>
      </c>
      <c r="M2" s="124" t="s">
        <v>89</v>
      </c>
      <c r="N2" s="124" t="s">
        <v>90</v>
      </c>
      <c r="O2" s="125" t="s">
        <v>0</v>
      </c>
      <c r="P2" s="126" t="s">
        <v>1</v>
      </c>
    </row>
    <row r="3" spans="1:16" ht="12.75">
      <c r="A3" s="29" t="s">
        <v>91</v>
      </c>
      <c r="B3" s="127">
        <v>396</v>
      </c>
      <c r="C3" s="128">
        <v>252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189">
        <f>SUM(B3:O3)</f>
        <v>648</v>
      </c>
    </row>
    <row r="4" spans="1:16" ht="12.75">
      <c r="A4" s="12" t="s">
        <v>92</v>
      </c>
      <c r="B4" s="130">
        <v>135</v>
      </c>
      <c r="C4" s="131">
        <v>785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>
        <v>1</v>
      </c>
      <c r="P4" s="190">
        <f>SUM(B4:O4)</f>
        <v>921</v>
      </c>
    </row>
    <row r="5" spans="1:16" ht="12.75">
      <c r="A5" s="12" t="s">
        <v>93</v>
      </c>
      <c r="B5" s="134"/>
      <c r="C5" s="135">
        <v>3011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6"/>
      <c r="P5" s="190">
        <f>SUM(B5:O5)</f>
        <v>3011</v>
      </c>
    </row>
    <row r="6" spans="1:16" ht="12.75">
      <c r="A6" s="12" t="s">
        <v>94</v>
      </c>
      <c r="B6" s="191"/>
      <c r="C6" s="192">
        <v>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  <c r="P6" s="190">
        <f>SUM(B6:O6)</f>
        <v>4</v>
      </c>
    </row>
    <row r="7" spans="1:16" ht="12.75">
      <c r="A7" s="12" t="s">
        <v>19</v>
      </c>
      <c r="B7" s="191"/>
      <c r="C7" s="192">
        <v>269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  <c r="P7" s="190">
        <f>SUM(B7:O7)</f>
        <v>269</v>
      </c>
    </row>
    <row r="8" spans="1:16" ht="12.75">
      <c r="A8" s="12" t="s">
        <v>95</v>
      </c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3"/>
      <c r="P8" s="190">
        <v>0</v>
      </c>
    </row>
    <row r="9" spans="1:16" ht="12.75">
      <c r="A9" s="137" t="s">
        <v>8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  <c r="P9" s="194">
        <v>0</v>
      </c>
    </row>
    <row r="10" spans="1:16" ht="12.75">
      <c r="A10" s="12" t="s">
        <v>2</v>
      </c>
      <c r="B10" s="191"/>
      <c r="C10" s="192"/>
      <c r="D10" s="192"/>
      <c r="E10" s="192"/>
      <c r="F10" s="192">
        <v>356</v>
      </c>
      <c r="G10" s="192"/>
      <c r="H10" s="192"/>
      <c r="I10" s="192"/>
      <c r="J10" s="192"/>
      <c r="K10" s="192"/>
      <c r="L10" s="192"/>
      <c r="M10" s="192"/>
      <c r="N10" s="192"/>
      <c r="O10" s="193"/>
      <c r="P10" s="194">
        <f aca="true" t="shared" si="0" ref="P10:P19">SUM(B10:O10)</f>
        <v>356</v>
      </c>
    </row>
    <row r="11" spans="1:16" ht="12.75">
      <c r="A11" s="12" t="s">
        <v>3</v>
      </c>
      <c r="B11" s="191"/>
      <c r="C11" s="192"/>
      <c r="D11" s="192"/>
      <c r="E11" s="192"/>
      <c r="F11" s="192"/>
      <c r="G11" s="195">
        <v>961</v>
      </c>
      <c r="H11" s="192"/>
      <c r="I11" s="192"/>
      <c r="J11" s="192"/>
      <c r="K11" s="192"/>
      <c r="L11" s="192"/>
      <c r="M11" s="192"/>
      <c r="N11" s="192"/>
      <c r="O11" s="193"/>
      <c r="P11" s="190">
        <f t="shared" si="0"/>
        <v>961</v>
      </c>
    </row>
    <row r="12" spans="1:16" ht="12.75">
      <c r="A12" s="12" t="s">
        <v>9</v>
      </c>
      <c r="B12" s="191"/>
      <c r="C12" s="192"/>
      <c r="D12" s="192"/>
      <c r="E12" s="192"/>
      <c r="F12" s="192"/>
      <c r="G12" s="192"/>
      <c r="H12" s="192">
        <v>137</v>
      </c>
      <c r="I12" s="192"/>
      <c r="J12" s="192"/>
      <c r="K12" s="192"/>
      <c r="L12" s="192"/>
      <c r="M12" s="192"/>
      <c r="N12" s="192"/>
      <c r="O12" s="193"/>
      <c r="P12" s="190">
        <f t="shared" si="0"/>
        <v>137</v>
      </c>
    </row>
    <row r="13" spans="1:16" ht="12.75">
      <c r="A13" s="12" t="s">
        <v>4</v>
      </c>
      <c r="B13" s="191"/>
      <c r="C13" s="192">
        <v>297</v>
      </c>
      <c r="D13" s="192"/>
      <c r="E13" s="192"/>
      <c r="F13" s="192"/>
      <c r="G13" s="192"/>
      <c r="H13" s="192">
        <v>32</v>
      </c>
      <c r="I13" s="192">
        <v>712</v>
      </c>
      <c r="J13" s="192"/>
      <c r="K13" s="192"/>
      <c r="L13" s="192"/>
      <c r="M13" s="192"/>
      <c r="N13" s="192"/>
      <c r="O13" s="193"/>
      <c r="P13" s="190">
        <f t="shared" si="0"/>
        <v>1041</v>
      </c>
    </row>
    <row r="14" spans="1:16" ht="12.75">
      <c r="A14" s="12" t="s">
        <v>5</v>
      </c>
      <c r="B14" s="191"/>
      <c r="C14" s="192"/>
      <c r="D14" s="192"/>
      <c r="E14" s="192"/>
      <c r="F14" s="192"/>
      <c r="G14" s="192"/>
      <c r="H14" s="192"/>
      <c r="I14" s="192"/>
      <c r="J14" s="195">
        <v>771</v>
      </c>
      <c r="K14" s="192"/>
      <c r="L14" s="192"/>
      <c r="M14" s="192"/>
      <c r="N14" s="192"/>
      <c r="O14" s="193"/>
      <c r="P14" s="190">
        <f t="shared" si="0"/>
        <v>771</v>
      </c>
    </row>
    <row r="15" spans="1:16" ht="12.75">
      <c r="A15" s="12" t="s">
        <v>6</v>
      </c>
      <c r="B15" s="191"/>
      <c r="C15" s="192"/>
      <c r="D15" s="192"/>
      <c r="E15" s="192"/>
      <c r="F15" s="192"/>
      <c r="G15" s="192"/>
      <c r="H15" s="192"/>
      <c r="I15" s="192"/>
      <c r="J15" s="192"/>
      <c r="K15" s="195">
        <v>1311</v>
      </c>
      <c r="L15" s="192"/>
      <c r="M15" s="192"/>
      <c r="N15" s="192"/>
      <c r="O15" s="193"/>
      <c r="P15" s="190">
        <f t="shared" si="0"/>
        <v>1311</v>
      </c>
    </row>
    <row r="16" spans="1:16" ht="12.75">
      <c r="A16" s="12" t="s">
        <v>7</v>
      </c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>
        <v>711</v>
      </c>
      <c r="M16" s="192"/>
      <c r="N16" s="192"/>
      <c r="O16" s="193"/>
      <c r="P16" s="190">
        <f t="shared" si="0"/>
        <v>711</v>
      </c>
    </row>
    <row r="17" spans="1:16" ht="12.75">
      <c r="A17" s="12" t="s">
        <v>96</v>
      </c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>
        <v>72</v>
      </c>
      <c r="M17" s="192"/>
      <c r="N17" s="192"/>
      <c r="O17" s="193"/>
      <c r="P17" s="190">
        <f t="shared" si="0"/>
        <v>72</v>
      </c>
    </row>
    <row r="18" spans="1:16" ht="12.75">
      <c r="A18" s="12" t="s">
        <v>175</v>
      </c>
      <c r="B18" s="191"/>
      <c r="C18" s="192">
        <v>72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3">
        <v>1</v>
      </c>
      <c r="P18" s="190">
        <f t="shared" si="0"/>
        <v>73</v>
      </c>
    </row>
    <row r="19" spans="1:16" ht="12.75">
      <c r="A19" s="12" t="s">
        <v>20</v>
      </c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6">
        <v>1330</v>
      </c>
      <c r="P19" s="190">
        <f t="shared" si="0"/>
        <v>1330</v>
      </c>
    </row>
    <row r="20" spans="1:16" ht="12.75">
      <c r="A20" s="13" t="s">
        <v>21</v>
      </c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"/>
      <c r="P20" s="199">
        <v>0</v>
      </c>
    </row>
    <row r="21" spans="1:16" ht="13.5" thickBot="1">
      <c r="A21" s="138" t="s">
        <v>174</v>
      </c>
      <c r="B21" s="200">
        <v>151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2"/>
      <c r="P21" s="203">
        <f>SUM(B21:O21)</f>
        <v>151</v>
      </c>
    </row>
    <row r="22" spans="1:16" ht="13.5" thickBot="1">
      <c r="A22" s="139"/>
      <c r="B22" s="204">
        <f>SUM(B3:B21)</f>
        <v>682</v>
      </c>
      <c r="C22" s="205">
        <f>SUM(C3:C21)</f>
        <v>4690</v>
      </c>
      <c r="D22" s="205">
        <f>SUM(D3:D21)</f>
        <v>0</v>
      </c>
      <c r="E22" s="205">
        <v>0</v>
      </c>
      <c r="F22" s="205">
        <f aca="true" t="shared" si="1" ref="F22:L22">SUM(F3:F21)</f>
        <v>356</v>
      </c>
      <c r="G22" s="205">
        <f t="shared" si="1"/>
        <v>961</v>
      </c>
      <c r="H22" s="205">
        <f t="shared" si="1"/>
        <v>169</v>
      </c>
      <c r="I22" s="205">
        <f t="shared" si="1"/>
        <v>712</v>
      </c>
      <c r="J22" s="205">
        <f t="shared" si="1"/>
        <v>771</v>
      </c>
      <c r="K22" s="205">
        <f t="shared" si="1"/>
        <v>1311</v>
      </c>
      <c r="L22" s="205">
        <f t="shared" si="1"/>
        <v>783</v>
      </c>
      <c r="M22" s="205">
        <f>SUM(M3:M21)</f>
        <v>0</v>
      </c>
      <c r="N22" s="205">
        <v>0</v>
      </c>
      <c r="O22" s="206">
        <f>SUM(O3:O21)</f>
        <v>1332</v>
      </c>
      <c r="P22" s="207">
        <f>SUM(B22:O22)</f>
        <v>11767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2014-01-17T13:32:43Z</cp:lastPrinted>
  <dcterms:created xsi:type="dcterms:W3CDTF">2010-08-12T12:35:51Z</dcterms:created>
  <dcterms:modified xsi:type="dcterms:W3CDTF">2014-01-31T10:58:01Z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