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mi_distribuiti_comparto" sheetId="1" r:id="rId1"/>
    <sheet name="premi_distribuiti_dir_med_vet" sheetId="2" r:id="rId2"/>
    <sheet name="premi_distribuiti_dir_spta" sheetId="3" r:id="rId3"/>
  </sheets>
  <definedNames>
    <definedName name="_xlnm.Print_Area" localSheetId="0">'premi_distribuiti_comparto'!$A$2:$D$56</definedName>
    <definedName name="Excel_BuiltIn__FilterDatabase_1">#REF!</definedName>
    <definedName name="Excel_BuiltIn__FilterDatabase_5">#REF!</definedName>
    <definedName name="Excel_BuiltIn__FilterDatabase_6">#REF!</definedName>
    <definedName name="Excel_BuiltIn__FilterDatabase_6_1">#REF!</definedName>
    <definedName name="Excel_BuiltIn__FilterDatabase_7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17" authorId="0">
      <text>
        <r>
          <rPr>
            <b/>
            <sz val="10"/>
            <color indexed="8"/>
            <rFont val="Tahoma"/>
            <family val="2"/>
          </rPr>
          <t xml:space="preserve">ass1:
</t>
        </r>
        <r>
          <rPr>
            <sz val="10"/>
            <color indexed="8"/>
            <rFont val="Tahoma"/>
            <family val="2"/>
          </rPr>
          <t>compresa Meriggioli € 300,00 dirigente dal 28/12/2012</t>
        </r>
      </text>
    </comment>
    <comment ref="D28" authorId="0">
      <text>
        <r>
          <rPr>
            <b/>
            <sz val="10"/>
            <color indexed="8"/>
            <rFont val="Tahoma"/>
            <family val="2"/>
          </rPr>
          <t xml:space="preserve">ass1:
</t>
        </r>
        <r>
          <rPr>
            <sz val="10"/>
            <color indexed="8"/>
            <rFont val="Tahoma"/>
            <family val="2"/>
          </rPr>
          <t>tolto Felcaro dirigente!!! Stip 06/2013</t>
        </r>
      </text>
    </comment>
  </commentList>
</comments>
</file>

<file path=xl/sharedStrings.xml><?xml version="1.0" encoding="utf-8"?>
<sst xmlns="http://schemas.openxmlformats.org/spreadsheetml/2006/main" count="78" uniqueCount="68">
  <si>
    <t>AMMONTARE PREMI DISTRIBUITI - COMPARTO (2012)</t>
  </si>
  <si>
    <t>Fondo disponibile</t>
  </si>
  <si>
    <t>di cui risorse aggiuntive</t>
  </si>
  <si>
    <t>MAGGIORAZIONI</t>
  </si>
  <si>
    <t>IMPIEGHI 2012</t>
  </si>
  <si>
    <t>DI CUI QUOTE RAR 2012</t>
  </si>
  <si>
    <t>LIQUIDATO (11/2013)</t>
  </si>
  <si>
    <t>maggiorazione notti e feste</t>
  </si>
  <si>
    <t>maggiorazione turni 12 ore</t>
  </si>
  <si>
    <t>maggiorazione turni 24 ore</t>
  </si>
  <si>
    <t>gettoni ad OTA OSS</t>
  </si>
  <si>
    <t>coordinatori corsi DU</t>
  </si>
  <si>
    <t>Totale impieghi per maggiorazioni</t>
  </si>
  <si>
    <t>Obiettivi prioritari regionali e obiettivi ex punto 2, lett. b) accordo regionale 2012</t>
  </si>
  <si>
    <t>Produttività strategica (art. 181, c. 1, secondo alinea cia dd. 12.07.2012)</t>
  </si>
  <si>
    <t>Altri impieghi (art. 181, c. 1, terzo alinea cia dd. 12.07.2012)</t>
  </si>
  <si>
    <t>obiettivo 1 (SS GSG)</t>
  </si>
  <si>
    <t>obiettivo 2 (SC GEVAP - Ufficio FQP)</t>
  </si>
  <si>
    <t>obiettivo 3 (SCSI)</t>
  </si>
  <si>
    <t>obiettivo 4 (CSO)</t>
  </si>
  <si>
    <t>obiettivo 5 (SCAG)</t>
  </si>
  <si>
    <t>obiettivo 6 (SCAG)</t>
  </si>
  <si>
    <t>obiettivo 7 (SCAF)</t>
  </si>
  <si>
    <t>obiettivo 8 (D1)</t>
  </si>
  <si>
    <t>obiettivo 9 (D2)</t>
  </si>
  <si>
    <t>obiettivo 10 (D3)</t>
  </si>
  <si>
    <t>obiettivo 11 (D4)</t>
  </si>
  <si>
    <t>obiettivo 12 (DIP)</t>
  </si>
  <si>
    <t>obiettivo 13 (DDD)</t>
  </si>
  <si>
    <t>obiettivo 14 (DSM)</t>
  </si>
  <si>
    <t>Obiettivo 15 (SPPA)</t>
  </si>
  <si>
    <t>Obiettivo 16 (Ambiente)</t>
  </si>
  <si>
    <t>Obiettivo 17 (SCII)</t>
  </si>
  <si>
    <t>Obiettivo 18 (Dir. Strat.)</t>
  </si>
  <si>
    <t>obiettivo 19 (SS Progr. Strat.)</t>
  </si>
  <si>
    <t>Obiettivo 20 (118)</t>
  </si>
  <si>
    <t>Obiettivo 21 (118)</t>
  </si>
  <si>
    <t>Obiettivo 22 (D4 Ufficio Convenzioni Internazionali)</t>
  </si>
  <si>
    <t>Obiettivo 23 (DDD overnight)</t>
  </si>
  <si>
    <t>Obiettivo 24 (SC FC)</t>
  </si>
  <si>
    <t>Obiettivo 25 (CCV)</t>
  </si>
  <si>
    <t>Primo totale</t>
  </si>
  <si>
    <t>Altri incentivi (art. 181, c. 1, terzo alinea cia dd. 12.07.2012 ultimo capoverso)</t>
  </si>
  <si>
    <t xml:space="preserve">1. incentivo per il personale amministrativo e tecnico </t>
  </si>
  <si>
    <t>2. incentivo per le sostituzioni dei titolari di posizione organizzativa e/o coordinamento</t>
  </si>
  <si>
    <t>3. incentivo per il personale operante nei Distretti (front office)</t>
  </si>
  <si>
    <t>4. incentivo per il personale che svolge attività di incasso/pagamento valori in denaro</t>
  </si>
  <si>
    <t>riserva</t>
  </si>
  <si>
    <t>Totale impieghi specifici</t>
  </si>
  <si>
    <t xml:space="preserve">progetto MGF </t>
  </si>
  <si>
    <t>produttività collettiva (budget definito par. 4 accordo 18-12-2012)</t>
  </si>
  <si>
    <t xml:space="preserve">quadratura </t>
  </si>
  <si>
    <t>differenza</t>
  </si>
  <si>
    <t>AMMONTARE PREMI DISTRIBUITI - DIRIGENZA MEDICO-VETERINARIA (2012)</t>
  </si>
  <si>
    <t>Fondo disponibile 2012</t>
  </si>
  <si>
    <t>obiettivi</t>
  </si>
  <si>
    <t>risorse regionali</t>
  </si>
  <si>
    <t>risorse aziendali</t>
  </si>
  <si>
    <t>totale</t>
  </si>
  <si>
    <t>liquidato 11/2013</t>
  </si>
  <si>
    <t xml:space="preserve">obiettivi regionali prioritari e strategici </t>
  </si>
  <si>
    <t>produttività strategica</t>
  </si>
  <si>
    <t>altri impieghi</t>
  </si>
  <si>
    <t>obiettivi strategici aziendali</t>
  </si>
  <si>
    <t>libera professione (fondo perequativo)</t>
  </si>
  <si>
    <t>AMMONTARE PREMI DISTRIBUITI - DIRIGENZA SANITARIA, PROFESSIONALE, TECNICA E AMMINISTRATIVA (2012)</t>
  </si>
  <si>
    <t>liquidato a 11/2013</t>
  </si>
  <si>
    <t>obiettivi prioritari regionali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</si>
</sst>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[$€]\ * #,##0.00_-;\-[$€]\ * #,##0.00_-;_-[$€]\ * \-??_-;_-@_-"/>
    <numFmt numFmtId="166" formatCode="_-* #,##0.00_-;\-* #,##0.00_-;_-* \-??_-;_-@_-"/>
    <numFmt numFmtId="167" formatCode="_-&quot;L. &quot;* #,##0_-;&quot;-L. &quot;* #,##0_-;_-&quot;L. &quot;* \-_-;_-@_-"/>
    <numFmt numFmtId="168" formatCode="0_ ;\-0\ "/>
    <numFmt numFmtId="169" formatCode="#,##0.00"/>
    <numFmt numFmtId="170" formatCode="0.00_ ;[RED]\-0.00\ "/>
    <numFmt numFmtId="171" formatCode="_-* #,##0.00_-;\-* #,##0.00_-;_-* \-??_-;_-@_-"/>
  </numFmts>
  <fonts count="8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6" fontId="0" fillId="0" borderId="0" xfId="21" applyFont="1" applyFill="1" applyBorder="1" applyAlignment="1" applyProtection="1">
      <alignment vertical="center"/>
      <protection/>
    </xf>
    <xf numFmtId="168" fontId="1" fillId="0" borderId="0" xfId="21" applyNumberFormat="1" applyFont="1" applyFill="1" applyBorder="1" applyAlignment="1" applyProtection="1">
      <alignment horizontal="center" vertical="center" wrapText="1"/>
      <protection/>
    </xf>
    <xf numFmtId="166" fontId="2" fillId="0" borderId="1" xfId="21" applyFont="1" applyFill="1" applyBorder="1" applyAlignment="1" applyProtection="1">
      <alignment vertical="center"/>
      <protection/>
    </xf>
    <xf numFmtId="164" fontId="2" fillId="0" borderId="0" xfId="0" applyFont="1" applyBorder="1" applyAlignment="1">
      <alignment vertical="center"/>
    </xf>
    <xf numFmtId="166" fontId="3" fillId="0" borderId="0" xfId="21" applyFont="1" applyFill="1" applyBorder="1" applyAlignment="1" applyProtection="1">
      <alignment vertical="center"/>
      <protection/>
    </xf>
    <xf numFmtId="168" fontId="2" fillId="0" borderId="2" xfId="21" applyNumberFormat="1" applyFont="1" applyFill="1" applyBorder="1" applyAlignment="1" applyProtection="1">
      <alignment horizontal="center" vertical="center"/>
      <protection/>
    </xf>
    <xf numFmtId="168" fontId="4" fillId="0" borderId="0" xfId="21" applyNumberFormat="1" applyFont="1" applyFill="1" applyBorder="1" applyAlignment="1" applyProtection="1">
      <alignment horizontal="center" vertical="center" wrapText="1"/>
      <protection/>
    </xf>
    <xf numFmtId="166" fontId="2" fillId="0" borderId="2" xfId="21" applyFont="1" applyFill="1" applyBorder="1" applyAlignment="1" applyProtection="1">
      <alignment horizontal="center" vertical="center"/>
      <protection/>
    </xf>
    <xf numFmtId="169" fontId="2" fillId="0" borderId="3" xfId="0" applyNumberFormat="1" applyFont="1" applyFill="1" applyBorder="1" applyAlignment="1">
      <alignment horizontal="right" vertical="center"/>
    </xf>
    <xf numFmtId="170" fontId="0" fillId="0" borderId="0" xfId="15" applyNumberFormat="1" applyFont="1" applyFill="1" applyBorder="1" applyAlignment="1" applyProtection="1">
      <alignment vertical="center"/>
      <protection/>
    </xf>
    <xf numFmtId="166" fontId="2" fillId="0" borderId="2" xfId="21" applyFont="1" applyFill="1" applyBorder="1" applyAlignment="1" applyProtection="1">
      <alignment vertical="center"/>
      <protection/>
    </xf>
    <xf numFmtId="166" fontId="2" fillId="0" borderId="0" xfId="21" applyFont="1" applyFill="1" applyBorder="1" applyAlignment="1" applyProtection="1">
      <alignment vertical="center"/>
      <protection/>
    </xf>
    <xf numFmtId="166" fontId="1" fillId="0" borderId="0" xfId="21" applyFont="1" applyFill="1" applyBorder="1" applyAlignment="1" applyProtection="1">
      <alignment horizontal="center" vertical="center"/>
      <protection/>
    </xf>
    <xf numFmtId="166" fontId="5" fillId="0" borderId="0" xfId="21" applyFont="1" applyFill="1" applyBorder="1" applyAlignment="1" applyProtection="1">
      <alignment vertical="center"/>
      <protection/>
    </xf>
    <xf numFmtId="166" fontId="0" fillId="0" borderId="4" xfId="21" applyFont="1" applyFill="1" applyBorder="1" applyAlignment="1" applyProtection="1">
      <alignment vertical="center"/>
      <protection/>
    </xf>
    <xf numFmtId="166" fontId="2" fillId="0" borderId="0" xfId="21" applyFont="1" applyFill="1" applyBorder="1" applyAlignment="1" applyProtection="1">
      <alignment horizontal="right" vertical="center"/>
      <protection/>
    </xf>
    <xf numFmtId="164" fontId="0" fillId="0" borderId="0" xfId="0" applyFont="1" applyFill="1" applyAlignment="1">
      <alignment vertical="center"/>
    </xf>
    <xf numFmtId="164" fontId="2" fillId="0" borderId="0" xfId="0" applyFont="1" applyFill="1" applyAlignment="1">
      <alignment horizontal="right" vertical="center"/>
    </xf>
    <xf numFmtId="164" fontId="2" fillId="0" borderId="0" xfId="0" applyFont="1" applyFill="1" applyAlignment="1">
      <alignment vertical="center"/>
    </xf>
    <xf numFmtId="166" fontId="0" fillId="0" borderId="0" xfId="21" applyFont="1" applyFill="1" applyBorder="1" applyAlignment="1" applyProtection="1">
      <alignment horizontal="right" vertical="center"/>
      <protection/>
    </xf>
    <xf numFmtId="166" fontId="2" fillId="0" borderId="0" xfId="15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/>
    </xf>
    <xf numFmtId="164" fontId="2" fillId="0" borderId="5" xfId="0" applyFont="1" applyBorder="1" applyAlignment="1">
      <alignment horizontal="center" vertical="center"/>
    </xf>
    <xf numFmtId="169" fontId="2" fillId="0" borderId="6" xfId="0" applyNumberFormat="1" applyFont="1" applyFill="1" applyBorder="1" applyAlignment="1">
      <alignment vertical="center" wrapText="1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2" fillId="0" borderId="8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4" fontId="0" fillId="0" borderId="8" xfId="0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9" xfId="0" applyBorder="1" applyAlignment="1">
      <alignment vertical="center"/>
    </xf>
    <xf numFmtId="166" fontId="0" fillId="0" borderId="0" xfId="15" applyFill="1" applyBorder="1" applyAlignment="1" applyProtection="1">
      <alignment horizontal="center" vertical="center"/>
      <protection/>
    </xf>
    <xf numFmtId="164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9" xfId="15" applyFill="1" applyBorder="1" applyAlignment="1" applyProtection="1">
      <alignment vertical="center"/>
      <protection/>
    </xf>
    <xf numFmtId="166" fontId="0" fillId="0" borderId="0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vertical="center"/>
    </xf>
    <xf numFmtId="166" fontId="0" fillId="0" borderId="4" xfId="15" applyFill="1" applyBorder="1" applyAlignment="1" applyProtection="1">
      <alignment horizontal="center" vertical="center"/>
      <protection/>
    </xf>
    <xf numFmtId="166" fontId="0" fillId="0" borderId="4" xfId="0" applyNumberFormat="1" applyFont="1" applyBorder="1" applyAlignment="1">
      <alignment horizontal="center" vertical="center"/>
    </xf>
    <xf numFmtId="166" fontId="0" fillId="0" borderId="11" xfId="15" applyFill="1" applyBorder="1" applyAlignment="1" applyProtection="1">
      <alignment vertical="center"/>
      <protection/>
    </xf>
    <xf numFmtId="164" fontId="0" fillId="0" borderId="10" xfId="0" applyFont="1" applyBorder="1" applyAlignment="1">
      <alignment horizontal="right" vertical="center"/>
    </xf>
    <xf numFmtId="166" fontId="0" fillId="0" borderId="4" xfId="0" applyNumberFormat="1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166" fontId="0" fillId="0" borderId="11" xfId="0" applyNumberFormat="1" applyBorder="1" applyAlignment="1">
      <alignment vertical="center"/>
    </xf>
    <xf numFmtId="164" fontId="0" fillId="0" borderId="0" xfId="0" applyAlignment="1">
      <alignment vertical="center"/>
    </xf>
    <xf numFmtId="166" fontId="2" fillId="0" borderId="6" xfId="15" applyFont="1" applyFill="1" applyBorder="1" applyAlignment="1" applyProtection="1">
      <alignment horizontal="center" vertical="center"/>
      <protection/>
    </xf>
    <xf numFmtId="166" fontId="0" fillId="0" borderId="0" xfId="15" applyFont="1" applyFill="1" applyBorder="1" applyAlignment="1" applyProtection="1">
      <alignment horizontal="center" vertical="center"/>
      <protection/>
    </xf>
    <xf numFmtId="166" fontId="0" fillId="0" borderId="11" xfId="0" applyNumberFormat="1" applyBorder="1" applyAlignment="1">
      <alignment horizontal="center" vertical="center"/>
    </xf>
    <xf numFmtId="166" fontId="0" fillId="0" borderId="0" xfId="15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igliaia_impieghi 2009 da accordo" xfId="21"/>
    <cellStyle name="Valuta (0)_Comparto - Costituzione Monte salari 200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77.421875" style="1" customWidth="1"/>
    <col min="2" max="3" width="16.421875" style="2" customWidth="1"/>
    <col min="4" max="4" width="22.57421875" style="1" customWidth="1"/>
    <col min="5" max="5" width="9.140625" style="1" customWidth="1"/>
    <col min="6" max="6" width="11.28125" style="1" customWidth="1"/>
    <col min="7" max="16384" width="9.140625" style="1" customWidth="1"/>
  </cols>
  <sheetData>
    <row r="1" spans="1:4" ht="12.75">
      <c r="A1" s="3" t="s">
        <v>0</v>
      </c>
      <c r="B1" s="4"/>
      <c r="C1" s="4"/>
      <c r="D1" s="4"/>
    </row>
    <row r="2" spans="1:3" ht="23.25" customHeight="1">
      <c r="A2" s="5"/>
      <c r="B2" s="6">
        <v>2012</v>
      </c>
      <c r="C2" s="7"/>
    </row>
    <row r="3" spans="1:3" ht="21" customHeight="1">
      <c r="A3" s="8" t="s">
        <v>1</v>
      </c>
      <c r="B3" s="9">
        <f>1793470.98436876</f>
        <v>1793470.98436876</v>
      </c>
      <c r="C3" s="10"/>
    </row>
    <row r="4" spans="1:3" ht="21" customHeight="1">
      <c r="A4" s="8" t="s">
        <v>2</v>
      </c>
      <c r="B4" s="11">
        <v>821347.69</v>
      </c>
      <c r="C4" s="12"/>
    </row>
    <row r="5" spans="1:4" s="14" customFormat="1" ht="34.5" customHeight="1">
      <c r="A5" s="13" t="s">
        <v>3</v>
      </c>
      <c r="B5" s="13" t="s">
        <v>4</v>
      </c>
      <c r="C5" s="2" t="s">
        <v>5</v>
      </c>
      <c r="D5" s="13" t="s">
        <v>6</v>
      </c>
    </row>
    <row r="6" s="1" customFormat="1" ht="6" customHeight="1"/>
    <row r="7" spans="1:4" ht="23.25" customHeight="1">
      <c r="A7" s="1" t="s">
        <v>7</v>
      </c>
      <c r="B7" s="1">
        <v>118000</v>
      </c>
      <c r="C7" s="1">
        <f>B7</f>
        <v>118000</v>
      </c>
      <c r="D7" s="1">
        <f>127.37+36124.3+76747.6</f>
        <v>112999.27000000002</v>
      </c>
    </row>
    <row r="8" spans="1:4" ht="23.25" customHeight="1">
      <c r="A8" s="1" t="s">
        <v>8</v>
      </c>
      <c r="B8" s="1">
        <v>48000</v>
      </c>
      <c r="C8" s="1">
        <f>B8</f>
        <v>48000</v>
      </c>
      <c r="D8" s="1">
        <v>43783</v>
      </c>
    </row>
    <row r="9" spans="1:4" ht="23.25" customHeight="1">
      <c r="A9" s="1" t="s">
        <v>9</v>
      </c>
      <c r="B9" s="1">
        <v>147000</v>
      </c>
      <c r="C9" s="1">
        <f>B9</f>
        <v>147000</v>
      </c>
      <c r="D9" s="1">
        <v>143213.04</v>
      </c>
    </row>
    <row r="10" spans="1:4" ht="24" customHeight="1">
      <c r="A10" s="1" t="s">
        <v>10</v>
      </c>
      <c r="B10" s="1">
        <v>8000</v>
      </c>
      <c r="C10" s="1">
        <f>B10</f>
        <v>8000</v>
      </c>
      <c r="D10" s="1">
        <v>7690.98</v>
      </c>
    </row>
    <row r="11" spans="1:4" s="15" customFormat="1" ht="23.25" customHeight="1">
      <c r="A11" s="15" t="s">
        <v>11</v>
      </c>
      <c r="B11" s="15">
        <v>7000</v>
      </c>
      <c r="C11" s="15">
        <f>B11</f>
        <v>7000</v>
      </c>
      <c r="D11" s="15">
        <v>16049.24</v>
      </c>
    </row>
    <row r="12" spans="1:4" ht="23.25" customHeight="1">
      <c r="A12" s="16" t="s">
        <v>12</v>
      </c>
      <c r="B12" s="12">
        <f>SUM(B7:B11)</f>
        <v>328000</v>
      </c>
      <c r="C12" s="12">
        <f>SUM(C7:C11)</f>
        <v>328000</v>
      </c>
      <c r="D12" s="12">
        <f>SUM(D7:D11)</f>
        <v>323735.53</v>
      </c>
    </row>
    <row r="13" spans="2:3" ht="23.25" customHeight="1">
      <c r="B13" s="12"/>
      <c r="C13" s="12"/>
    </row>
    <row r="14" spans="1:4" ht="23.25" customHeight="1">
      <c r="A14" s="12" t="s">
        <v>13</v>
      </c>
      <c r="B14" s="12">
        <v>165000</v>
      </c>
      <c r="C14" s="12">
        <v>165000</v>
      </c>
      <c r="D14" s="1">
        <v>153526.79</v>
      </c>
    </row>
    <row r="15" spans="1:4" ht="23.25" customHeight="1">
      <c r="A15" s="12" t="s">
        <v>14</v>
      </c>
      <c r="B15" s="12">
        <v>30000</v>
      </c>
      <c r="C15" s="12">
        <v>0</v>
      </c>
      <c r="D15" s="1">
        <v>30000</v>
      </c>
    </row>
    <row r="16" spans="1:3" ht="23.25" customHeight="1">
      <c r="A16" s="12" t="s">
        <v>15</v>
      </c>
      <c r="B16" s="12"/>
      <c r="C16" s="12"/>
    </row>
    <row r="17" spans="1:4" ht="23.25" customHeight="1">
      <c r="A17" s="17" t="s">
        <v>16</v>
      </c>
      <c r="B17" s="1">
        <v>4500</v>
      </c>
      <c r="C17" s="1">
        <v>0</v>
      </c>
      <c r="D17" s="1">
        <v>3900</v>
      </c>
    </row>
    <row r="18" spans="1:4" ht="23.25" customHeight="1">
      <c r="A18" s="17" t="s">
        <v>17</v>
      </c>
      <c r="B18" s="1">
        <v>300</v>
      </c>
      <c r="C18" s="1">
        <v>0</v>
      </c>
      <c r="D18" s="1">
        <v>300</v>
      </c>
    </row>
    <row r="19" spans="1:4" ht="23.25" customHeight="1">
      <c r="A19" s="17" t="s">
        <v>18</v>
      </c>
      <c r="B19" s="1">
        <v>2700</v>
      </c>
      <c r="C19" s="1">
        <v>0</v>
      </c>
      <c r="D19" s="1">
        <v>2400</v>
      </c>
    </row>
    <row r="20" spans="1:4" ht="23.25" customHeight="1">
      <c r="A20" s="17" t="s">
        <v>19</v>
      </c>
      <c r="B20" s="1">
        <v>600</v>
      </c>
      <c r="C20" s="1">
        <v>0</v>
      </c>
      <c r="D20" s="1">
        <v>300</v>
      </c>
    </row>
    <row r="21" spans="1:4" ht="23.25" customHeight="1">
      <c r="A21" s="17" t="s">
        <v>20</v>
      </c>
      <c r="B21" s="1">
        <v>600</v>
      </c>
      <c r="C21" s="1">
        <v>0</v>
      </c>
      <c r="D21" s="1">
        <v>600</v>
      </c>
    </row>
    <row r="22" spans="1:4" ht="23.25" customHeight="1">
      <c r="A22" s="17" t="s">
        <v>21</v>
      </c>
      <c r="B22" s="1">
        <v>300</v>
      </c>
      <c r="C22" s="1">
        <v>0</v>
      </c>
      <c r="D22" s="1">
        <v>300</v>
      </c>
    </row>
    <row r="23" spans="1:4" ht="23.25" customHeight="1">
      <c r="A23" s="17" t="s">
        <v>22</v>
      </c>
      <c r="B23" s="1">
        <v>300</v>
      </c>
      <c r="C23" s="1">
        <v>0</v>
      </c>
      <c r="D23" s="1">
        <v>300</v>
      </c>
    </row>
    <row r="24" spans="1:4" ht="21.75" customHeight="1">
      <c r="A24" s="17" t="s">
        <v>23</v>
      </c>
      <c r="B24" s="1">
        <v>13500</v>
      </c>
      <c r="C24" s="1">
        <v>0</v>
      </c>
      <c r="D24" s="1">
        <v>12000</v>
      </c>
    </row>
    <row r="25" spans="1:4" ht="21.75" customHeight="1">
      <c r="A25" s="17" t="s">
        <v>24</v>
      </c>
      <c r="B25" s="1">
        <v>9000</v>
      </c>
      <c r="C25" s="1">
        <v>0</v>
      </c>
      <c r="D25" s="1">
        <v>5700</v>
      </c>
    </row>
    <row r="26" spans="1:4" ht="23.25" customHeight="1">
      <c r="A26" s="17" t="s">
        <v>25</v>
      </c>
      <c r="B26" s="1">
        <v>19500</v>
      </c>
      <c r="C26" s="12">
        <v>0</v>
      </c>
      <c r="D26" s="1">
        <v>15900</v>
      </c>
    </row>
    <row r="27" spans="1:4" ht="23.25" customHeight="1">
      <c r="A27" s="17" t="s">
        <v>26</v>
      </c>
      <c r="B27" s="1">
        <v>13500</v>
      </c>
      <c r="C27" s="12">
        <v>0</v>
      </c>
      <c r="D27" s="1">
        <v>11700</v>
      </c>
    </row>
    <row r="28" spans="1:4" ht="23.25" customHeight="1">
      <c r="A28" s="17" t="s">
        <v>27</v>
      </c>
      <c r="B28" s="1">
        <v>16500</v>
      </c>
      <c r="C28" s="12">
        <v>0</v>
      </c>
      <c r="D28" s="1">
        <f>14700-300</f>
        <v>14400</v>
      </c>
    </row>
    <row r="29" spans="1:4" ht="23.25" customHeight="1">
      <c r="A29" s="17" t="s">
        <v>28</v>
      </c>
      <c r="B29" s="1">
        <v>5400</v>
      </c>
      <c r="C29" s="12">
        <v>0</v>
      </c>
      <c r="D29" s="1">
        <v>5400</v>
      </c>
    </row>
    <row r="30" spans="1:4" ht="23.25" customHeight="1">
      <c r="A30" s="17" t="s">
        <v>29</v>
      </c>
      <c r="B30" s="1">
        <v>36000</v>
      </c>
      <c r="C30" s="12">
        <v>0</v>
      </c>
      <c r="D30" s="1">
        <v>35100</v>
      </c>
    </row>
    <row r="31" spans="1:4" ht="23.25" customHeight="1">
      <c r="A31" s="17" t="s">
        <v>30</v>
      </c>
      <c r="B31" s="1">
        <v>1500</v>
      </c>
      <c r="C31" s="12"/>
      <c r="D31" s="1">
        <v>1200</v>
      </c>
    </row>
    <row r="32" spans="1:4" ht="23.25" customHeight="1">
      <c r="A32" s="17" t="s">
        <v>31</v>
      </c>
      <c r="B32" s="1">
        <v>1200</v>
      </c>
      <c r="C32" s="12"/>
      <c r="D32" s="1">
        <v>900</v>
      </c>
    </row>
    <row r="33" spans="1:4" ht="23.25" customHeight="1">
      <c r="A33" s="17" t="s">
        <v>32</v>
      </c>
      <c r="B33" s="1">
        <v>2100</v>
      </c>
      <c r="C33" s="12"/>
      <c r="D33" s="1">
        <v>1200</v>
      </c>
    </row>
    <row r="34" spans="1:4" ht="23.25" customHeight="1">
      <c r="A34" s="17" t="s">
        <v>33</v>
      </c>
      <c r="B34" s="1">
        <v>300</v>
      </c>
      <c r="C34" s="12"/>
      <c r="D34" s="1">
        <v>300</v>
      </c>
    </row>
    <row r="35" spans="1:4" ht="23.25" customHeight="1">
      <c r="A35" s="17" t="s">
        <v>34</v>
      </c>
      <c r="B35" s="1">
        <v>600</v>
      </c>
      <c r="C35" s="12"/>
      <c r="D35" s="1">
        <v>600</v>
      </c>
    </row>
    <row r="36" spans="1:4" ht="23.25" customHeight="1">
      <c r="A36" s="17" t="s">
        <v>35</v>
      </c>
      <c r="B36" s="1">
        <v>14400</v>
      </c>
      <c r="C36" s="12">
        <v>0</v>
      </c>
      <c r="D36" s="1">
        <v>14400</v>
      </c>
    </row>
    <row r="37" spans="1:4" ht="23.25" customHeight="1">
      <c r="A37" s="17" t="s">
        <v>36</v>
      </c>
      <c r="B37" s="1">
        <v>1200</v>
      </c>
      <c r="C37" s="12">
        <v>0</v>
      </c>
      <c r="D37" s="1">
        <v>1200</v>
      </c>
    </row>
    <row r="38" spans="1:4" ht="23.25" customHeight="1">
      <c r="A38" s="17" t="s">
        <v>37</v>
      </c>
      <c r="B38" s="1">
        <v>1000</v>
      </c>
      <c r="C38" s="12">
        <v>0</v>
      </c>
      <c r="D38" s="1">
        <v>1000</v>
      </c>
    </row>
    <row r="39" spans="1:4" ht="23.25" customHeight="1">
      <c r="A39" s="17" t="s">
        <v>38</v>
      </c>
      <c r="B39" s="1">
        <v>10000</v>
      </c>
      <c r="C39" s="12">
        <v>0</v>
      </c>
      <c r="D39" s="1">
        <v>10000</v>
      </c>
    </row>
    <row r="40" spans="1:4" ht="23.25" customHeight="1">
      <c r="A40" s="17" t="s">
        <v>39</v>
      </c>
      <c r="B40" s="1">
        <v>1300</v>
      </c>
      <c r="C40" s="12">
        <v>0</v>
      </c>
      <c r="D40" s="1">
        <v>1300</v>
      </c>
    </row>
    <row r="41" spans="1:4" ht="23.25" customHeight="1">
      <c r="A41" s="17" t="s">
        <v>40</v>
      </c>
      <c r="B41" s="1">
        <v>3600</v>
      </c>
      <c r="C41" s="12"/>
      <c r="D41" s="1">
        <v>3600</v>
      </c>
    </row>
    <row r="42" spans="1:4" ht="23.25" customHeight="1">
      <c r="A42" s="18" t="s">
        <v>41</v>
      </c>
      <c r="B42" s="12">
        <f>SUM(B17:B41)</f>
        <v>159900</v>
      </c>
      <c r="C42" s="12">
        <f>SUM(C17:C41)</f>
        <v>0</v>
      </c>
      <c r="D42" s="12">
        <f>SUM(D17:D41)</f>
        <v>144000</v>
      </c>
    </row>
    <row r="43" spans="1:3" s="1" customFormat="1" ht="23.25" customHeight="1">
      <c r="A43" s="19" t="s">
        <v>42</v>
      </c>
      <c r="C43" s="12">
        <v>0</v>
      </c>
    </row>
    <row r="44" spans="1:4" ht="23.25" customHeight="1">
      <c r="A44" s="17" t="s">
        <v>43</v>
      </c>
      <c r="B44" s="1">
        <v>50000</v>
      </c>
      <c r="C44" s="12">
        <v>0</v>
      </c>
      <c r="D44" s="1">
        <v>49983.14</v>
      </c>
    </row>
    <row r="45" spans="1:4" ht="23.25" customHeight="1">
      <c r="A45" s="17" t="s">
        <v>44</v>
      </c>
      <c r="B45" s="1">
        <v>12000</v>
      </c>
      <c r="C45" s="1">
        <v>0</v>
      </c>
      <c r="D45" s="1">
        <v>6844.11</v>
      </c>
    </row>
    <row r="46" spans="1:4" ht="23.25" customHeight="1">
      <c r="A46" s="17" t="s">
        <v>45</v>
      </c>
      <c r="B46" s="1">
        <v>9000</v>
      </c>
      <c r="C46" s="1">
        <v>0</v>
      </c>
      <c r="D46" s="1">
        <v>9378.8</v>
      </c>
    </row>
    <row r="47" spans="1:4" ht="23.25" customHeight="1">
      <c r="A47" s="17" t="s">
        <v>46</v>
      </c>
      <c r="B47" s="1">
        <v>10000</v>
      </c>
      <c r="C47" s="1">
        <v>0</v>
      </c>
      <c r="D47" s="1">
        <v>6830.36</v>
      </c>
    </row>
    <row r="48" spans="1:4" ht="23.25" customHeight="1">
      <c r="A48" s="17" t="s">
        <v>47</v>
      </c>
      <c r="B48" s="15">
        <v>5000</v>
      </c>
      <c r="C48" s="15">
        <v>0</v>
      </c>
      <c r="D48" s="15">
        <v>0</v>
      </c>
    </row>
    <row r="49" spans="1:4" ht="23.25" customHeight="1">
      <c r="A49" s="18" t="s">
        <v>48</v>
      </c>
      <c r="B49" s="12">
        <f>B12+B14+B15+B42+B44+B45+B46+B47+B48</f>
        <v>768900</v>
      </c>
      <c r="C49" s="12">
        <f>C12+C14+C15+C42+C44+C45+C46+C47+C48</f>
        <v>493000</v>
      </c>
      <c r="D49" s="12">
        <f>D12+D14+D15+D42+D44+D45+D46+D47+D48</f>
        <v>724298.7300000001</v>
      </c>
    </row>
    <row r="50" spans="1:4" ht="23.25" customHeight="1">
      <c r="A50" s="18" t="s">
        <v>49</v>
      </c>
      <c r="B50" s="1">
        <v>6358.21</v>
      </c>
      <c r="C50" s="12"/>
      <c r="D50" s="1">
        <v>6358.21</v>
      </c>
    </row>
    <row r="51" spans="1:4" ht="23.25" customHeight="1">
      <c r="A51" s="18" t="s">
        <v>50</v>
      </c>
      <c r="B51" s="12">
        <f>B3-(B12+B14+B15+B42+B44+B45+B46+B47+B48+B50)</f>
        <v>1018212.77436876</v>
      </c>
      <c r="C51" s="12">
        <f>B4-C49</f>
        <v>328347.68999999994</v>
      </c>
      <c r="D51" s="1">
        <v>1039021.14</v>
      </c>
    </row>
    <row r="53" spans="1:3" ht="23.25" customHeight="1">
      <c r="A53" s="20" t="s">
        <v>51</v>
      </c>
      <c r="B53" s="12">
        <f>B51+B48+B47+B46+B45+B44+B42+B15+B14+B12+B50</f>
        <v>1793470.98436876</v>
      </c>
      <c r="C53" s="12">
        <f>C51+C49</f>
        <v>821347.69</v>
      </c>
    </row>
    <row r="54" spans="1:3" ht="23.25" customHeight="1">
      <c r="A54" s="20" t="s">
        <v>52</v>
      </c>
      <c r="B54" s="1">
        <f>B3-B53</f>
        <v>0</v>
      </c>
      <c r="C54" s="1">
        <f>B4-C53</f>
        <v>0</v>
      </c>
    </row>
    <row r="56" spans="1:2" ht="22.5" customHeight="1">
      <c r="A56" s="18"/>
      <c r="B56" s="21"/>
    </row>
    <row r="68" ht="23.25" customHeight="1"/>
    <row r="69" ht="23.25" customHeight="1"/>
    <row r="70" ht="23.25" customHeight="1"/>
    <row r="71" ht="23.25" customHeight="1"/>
    <row r="74" ht="23.25" customHeight="1"/>
    <row r="75" ht="23.25" customHeight="1"/>
    <row r="76" ht="23.25" customHeight="1"/>
  </sheetData>
  <sheetProtection selectLockedCells="1" selectUnlockedCells="1"/>
  <printOptions horizontalCentered="1"/>
  <pageMargins left="0.27569444444444446" right="0.19652777777777777" top="0.4097222222222222" bottom="0.35" header="0.15763888888888888" footer="0.35"/>
  <pageSetup fitToHeight="1" fitToWidth="1" horizontalDpi="300" verticalDpi="300" orientation="landscape" paperSize="9"/>
  <headerFooter alignWithMargins="0">
    <oddHeader xml:space="preserve">&amp;LA.S.S. n. 1 Triestina&amp;C&amp;"Arial,Grassetto"&amp;11Ammontare complessivo dei premi stanziati ed effettivamente distribuiti
- esercizio 2012 - 
Personale del Comparto </oddHeader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1.8515625" style="0" customWidth="1"/>
    <col min="3" max="3" width="22.421875" style="0" customWidth="1"/>
    <col min="4" max="4" width="14.421875" style="0" customWidth="1"/>
    <col min="5" max="5" width="22.57421875" style="0" customWidth="1"/>
  </cols>
  <sheetData>
    <row r="1" spans="1:5" ht="12.75">
      <c r="A1" s="22" t="s">
        <v>53</v>
      </c>
      <c r="B1" s="22"/>
      <c r="C1" s="22"/>
      <c r="D1" s="22"/>
      <c r="E1" s="22"/>
    </row>
    <row r="3" spans="1:5" ht="12.75">
      <c r="A3" s="23" t="s">
        <v>54</v>
      </c>
      <c r="B3" s="24">
        <f>576912.838955224</f>
        <v>576912.838955224</v>
      </c>
      <c r="C3" s="25"/>
      <c r="D3" s="25"/>
      <c r="E3" s="26"/>
    </row>
    <row r="4" spans="1:5" ht="12.75">
      <c r="A4" s="27" t="s">
        <v>55</v>
      </c>
      <c r="B4" s="28" t="s">
        <v>56</v>
      </c>
      <c r="C4" s="28" t="s">
        <v>57</v>
      </c>
      <c r="D4" s="28" t="s">
        <v>58</v>
      </c>
      <c r="E4" s="29" t="s">
        <v>59</v>
      </c>
    </row>
    <row r="5" spans="1:5" ht="12.75">
      <c r="A5" s="30"/>
      <c r="B5" s="31"/>
      <c r="C5" s="31"/>
      <c r="D5" s="31"/>
      <c r="E5" s="32"/>
    </row>
    <row r="6" spans="1:5" ht="12.75">
      <c r="A6" s="30" t="s">
        <v>60</v>
      </c>
      <c r="B6" s="33">
        <v>118000</v>
      </c>
      <c r="C6" s="34">
        <v>0</v>
      </c>
      <c r="D6" s="35">
        <f>SUM(B6:C6)</f>
        <v>118000</v>
      </c>
      <c r="E6" s="36">
        <v>104677.05</v>
      </c>
    </row>
    <row r="7" spans="1:5" ht="12.75">
      <c r="A7" s="30" t="s">
        <v>61</v>
      </c>
      <c r="B7" s="33">
        <v>0</v>
      </c>
      <c r="C7" s="33">
        <v>15000</v>
      </c>
      <c r="D7" s="35">
        <f>SUM(B7:C7)</f>
        <v>15000</v>
      </c>
      <c r="E7" s="36">
        <v>15000</v>
      </c>
    </row>
    <row r="8" spans="1:5" ht="12.75">
      <c r="A8" s="30" t="s">
        <v>62</v>
      </c>
      <c r="B8" s="33">
        <v>0</v>
      </c>
      <c r="C8" s="33">
        <v>8580</v>
      </c>
      <c r="D8" s="35">
        <f>SUM(B8:C8)</f>
        <v>8580</v>
      </c>
      <c r="E8" s="36">
        <v>5760</v>
      </c>
    </row>
    <row r="9" spans="1:5" ht="12.75">
      <c r="A9" s="30" t="s">
        <v>63</v>
      </c>
      <c r="B9" s="33">
        <f>B12-(B6+B8+B7)</f>
        <v>155064.68</v>
      </c>
      <c r="C9" s="35">
        <f>C12-(C6+C7+C8+C10)</f>
        <v>272766.448955224</v>
      </c>
      <c r="D9" s="37">
        <f>SUM(B9:C9)</f>
        <v>427831.128955224</v>
      </c>
      <c r="E9" s="36">
        <v>427819.36</v>
      </c>
    </row>
    <row r="10" spans="1:5" ht="12.75">
      <c r="A10" s="38" t="s">
        <v>64</v>
      </c>
      <c r="B10" s="39"/>
      <c r="C10" s="40">
        <v>7501.71</v>
      </c>
      <c r="D10" s="40">
        <v>7501.71</v>
      </c>
      <c r="E10" s="41">
        <v>7499.25</v>
      </c>
    </row>
    <row r="11" spans="1:5" ht="12.75">
      <c r="A11" s="30"/>
      <c r="B11" s="31"/>
      <c r="C11" s="31"/>
      <c r="D11" s="35"/>
      <c r="E11" s="32"/>
    </row>
    <row r="12" spans="1:5" ht="12.75">
      <c r="A12" s="42" t="s">
        <v>58</v>
      </c>
      <c r="B12" s="43">
        <v>273064.68</v>
      </c>
      <c r="C12" s="43">
        <f>B3-B12</f>
        <v>303848.15895522403</v>
      </c>
      <c r="D12" s="44">
        <f>SUM(B12:C12)</f>
        <v>576912.838955224</v>
      </c>
      <c r="E12" s="45">
        <f>SUM(E6:E11)</f>
        <v>560755.66</v>
      </c>
    </row>
  </sheetData>
  <sheetProtection selectLockedCells="1" selectUnlockedCells="1"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18" sqref="B18"/>
    </sheetView>
  </sheetViews>
  <sheetFormatPr defaultColWidth="9.140625" defaultRowHeight="12.75"/>
  <cols>
    <col min="1" max="1" width="24.28125" style="0" customWidth="1"/>
    <col min="2" max="2" width="18.7109375" style="0" customWidth="1"/>
    <col min="3" max="3" width="22.7109375" style="0" customWidth="1"/>
    <col min="4" max="4" width="15.421875" style="0" customWidth="1"/>
    <col min="5" max="5" width="19.8515625" style="0" customWidth="1"/>
    <col min="7" max="7" width="10.421875" style="0" customWidth="1"/>
  </cols>
  <sheetData>
    <row r="1" spans="1:7" ht="12.75">
      <c r="A1" s="22" t="s">
        <v>65</v>
      </c>
      <c r="B1" s="22"/>
      <c r="C1" s="22"/>
      <c r="D1" s="22"/>
      <c r="E1" s="22"/>
      <c r="F1" s="22"/>
      <c r="G1" s="22"/>
    </row>
    <row r="3" spans="1:5" ht="12.75">
      <c r="A3" s="46"/>
      <c r="B3" s="46"/>
      <c r="C3" s="46"/>
      <c r="D3" s="46"/>
      <c r="E3" s="46"/>
    </row>
    <row r="4" spans="1:5" ht="12.75">
      <c r="A4" s="23" t="s">
        <v>54</v>
      </c>
      <c r="B4" s="47">
        <v>558984.1448382068</v>
      </c>
      <c r="C4" s="25"/>
      <c r="D4" s="25"/>
      <c r="E4" s="26"/>
    </row>
    <row r="5" spans="1:5" ht="12.75">
      <c r="A5" s="27" t="s">
        <v>55</v>
      </c>
      <c r="B5" s="28" t="s">
        <v>56</v>
      </c>
      <c r="C5" s="28" t="s">
        <v>57</v>
      </c>
      <c r="D5" s="28" t="s">
        <v>58</v>
      </c>
      <c r="E5" s="29" t="s">
        <v>66</v>
      </c>
    </row>
    <row r="6" spans="1:5" ht="12.75">
      <c r="A6" s="30"/>
      <c r="B6" s="31"/>
      <c r="C6" s="31"/>
      <c r="D6" s="31"/>
      <c r="E6" s="32"/>
    </row>
    <row r="7" spans="1:5" ht="12.75">
      <c r="A7" s="30" t="s">
        <v>67</v>
      </c>
      <c r="B7" s="33">
        <v>91140</v>
      </c>
      <c r="C7" s="34">
        <v>0</v>
      </c>
      <c r="D7" s="35">
        <f>SUM(B7:C7)</f>
        <v>91140</v>
      </c>
      <c r="E7" s="36">
        <v>73996.67</v>
      </c>
    </row>
    <row r="8" spans="1:5" ht="12.75">
      <c r="A8" s="30" t="s">
        <v>61</v>
      </c>
      <c r="B8" s="33">
        <v>0</v>
      </c>
      <c r="C8" s="33">
        <v>12000</v>
      </c>
      <c r="D8" s="35">
        <f>SUM(B8:C8)</f>
        <v>12000</v>
      </c>
      <c r="E8" s="36">
        <v>12000</v>
      </c>
    </row>
    <row r="9" spans="1:5" ht="12.75">
      <c r="A9" s="30" t="s">
        <v>62</v>
      </c>
      <c r="B9" s="33">
        <v>0</v>
      </c>
      <c r="C9" s="48">
        <v>1920</v>
      </c>
      <c r="D9" s="35">
        <f>SUM(B9:C9)</f>
        <v>1920</v>
      </c>
      <c r="E9" s="36">
        <v>1804.27</v>
      </c>
    </row>
    <row r="10" spans="1:5" ht="12.75">
      <c r="A10" s="30" t="s">
        <v>63</v>
      </c>
      <c r="B10" s="39">
        <f>B12-(B7+B9+B8)</f>
        <v>72698.79999999999</v>
      </c>
      <c r="C10" s="44">
        <f>C12-(C7+C8+C9)</f>
        <v>381225.34483820683</v>
      </c>
      <c r="D10" s="44">
        <f>SUM(B10:C10)</f>
        <v>453924.1448382068</v>
      </c>
      <c r="E10" s="41">
        <v>458915.26</v>
      </c>
    </row>
    <row r="11" spans="1:5" ht="12.75">
      <c r="A11" s="30"/>
      <c r="B11" s="31"/>
      <c r="C11" s="31"/>
      <c r="D11" s="35"/>
      <c r="E11" s="32"/>
    </row>
    <row r="12" spans="1:5" ht="12.75">
      <c r="A12" s="42" t="s">
        <v>58</v>
      </c>
      <c r="B12" s="43">
        <v>163838.8</v>
      </c>
      <c r="C12" s="43">
        <f>B4-B12</f>
        <v>395145.34483820683</v>
      </c>
      <c r="D12" s="44">
        <f>SUM(B12:C12)</f>
        <v>558984.1448382068</v>
      </c>
      <c r="E12" s="49">
        <f>SUM(E7:E11)</f>
        <v>546716.2000000001</v>
      </c>
    </row>
    <row r="13" spans="1:5" ht="12.75">
      <c r="A13" s="46"/>
      <c r="B13" s="46"/>
      <c r="C13" s="46"/>
      <c r="D13" s="46"/>
      <c r="E13" s="46"/>
    </row>
    <row r="14" spans="1:5" ht="12.75">
      <c r="A14" s="46"/>
      <c r="B14" s="46"/>
      <c r="C14" s="46"/>
      <c r="D14" s="46"/>
      <c r="E14" s="46"/>
    </row>
    <row r="15" spans="1:5" ht="12.75">
      <c r="A15" s="46"/>
      <c r="B15" s="50"/>
      <c r="C15" s="46"/>
      <c r="D15" s="46"/>
      <c r="E15" s="46"/>
    </row>
  </sheetData>
  <sheetProtection selectLockedCells="1" selectUnlockedCells="1"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ass1</dc:creator>
  <cp:keywords/>
  <dc:description/>
  <cp:lastModifiedBy>ste pal</cp:lastModifiedBy>
  <cp:lastPrinted>2013-11-29T08:20:46Z</cp:lastPrinted>
  <dcterms:created xsi:type="dcterms:W3CDTF">2011-06-20T10:18:54Z</dcterms:created>
  <dcterms:modified xsi:type="dcterms:W3CDTF">2013-12-04T04:50:53Z</dcterms:modified>
  <cp:category/>
  <cp:version/>
  <cp:contentType/>
  <cp:contentStatus/>
  <cp:revision>2</cp:revision>
</cp:coreProperties>
</file>