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LA2014" sheetId="1" r:id="rId1"/>
  </sheets>
  <definedNames>
    <definedName name="_xlnm.Print_Area" localSheetId="0">'LA2014'!$A$1:$AA$73</definedName>
  </definedNames>
  <calcPr fullCalcOnLoad="1"/>
</workbook>
</file>

<file path=xl/sharedStrings.xml><?xml version="1.0" encoding="utf-8"?>
<sst xmlns="http://schemas.openxmlformats.org/spreadsheetml/2006/main" count="84" uniqueCount="71">
  <si>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</si>
  <si>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</si>
  <si>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</si>
  <si>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</si>
  <si>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</si>
  <si>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</si>
  <si>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</si>
  <si>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</si>
  <si>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</si>
  <si>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</si>
  <si>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</si>
  <si>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</si>
  <si>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</si>
  <si>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</si>
  <si>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</si>
  <si>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</si>
  <si>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</si>
  <si>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</si>
  <si>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</si>
  <si>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</si>
  <si>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</si>
  <si>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</si>
  <si>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</si>
  <si>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</si>
  <si>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</si>
  <si>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</si>
  <si>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</si>
  <si>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</si>
  <si>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</si>
  <si>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</si>
  <si>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</si>
  <si>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</si>
  <si>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</si>
  <si>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</si>
  <si>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</si>
  <si>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</si>
  <si>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</si>
  <si>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</si>
  <si>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</si>
  <si>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</si>
  <si>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</si>
  <si>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</si>
  <si>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</si>
  <si>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</si>
  <si>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</si>
  <si>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</si>
  <si>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</si>
  <si>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</si>
  <si>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</si>
  <si>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</si>
  <si>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</si>
  <si>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</si>
  <si>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</si>
  <si>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</si>
  <si>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</si>
  <si>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</si>
  <si>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</si>
  <si>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</si>
  <si>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</si>
  <si>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</si>
  <si>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</si>
  <si>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</si>
  <si>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</si>
  <si>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</si>
  <si>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</si>
  <si>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</si>
  <si>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</si>
  <si>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</si>
  <si>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</si>
  <si>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 xml:space="preserve">     Nota Bene: Gli importi sono espressi in migliaia di euro</t>
  </si>
  <si>
    <t>MODELLO DI RILEVAZIONE DEI COSTI DEI LIVELLI DI ASSISTENZA DELLE AZIENDE UNITA' SANITARIE LOCALI E DELLE AZIENDE OSPEDALIERE - ANNO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</si>
</sst>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_-;\-* #,##0_-;_-* &quot;-&quot;??_-;_-@_-"/>
    <numFmt numFmtId="168" formatCode="#,##0_ ;\-#,##0\ "/>
    <numFmt numFmtId="169" formatCode="#,##0.0"/>
  </numFmts>
  <fonts count="31">
    <font>
      <sz val="10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2" fillId="9" borderId="1" applyNumberFormat="0" applyAlignment="0" applyProtection="0"/>
    <xf numFmtId="0" fontId="23" fillId="0" borderId="2" applyNumberFormat="0" applyFill="0" applyAlignment="0" applyProtection="0"/>
    <xf numFmtId="0" fontId="24" fillId="13" borderId="3" applyNumberFormat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5" borderId="4" applyNumberFormat="0" applyFont="0" applyAlignment="0" applyProtection="0"/>
    <xf numFmtId="0" fontId="21" fillId="9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horizontal="right" vertical="top" wrapText="1"/>
    </xf>
    <xf numFmtId="3" fontId="10" fillId="0" borderId="16" xfId="0" applyNumberFormat="1" applyFont="1" applyBorder="1" applyAlignment="1">
      <alignment horizontal="right" vertical="top" wrapText="1"/>
    </xf>
    <xf numFmtId="0" fontId="11" fillId="0" borderId="13" xfId="0" applyFont="1" applyFill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3" fontId="10" fillId="9" borderId="16" xfId="0" applyNumberFormat="1" applyFont="1" applyFill="1" applyBorder="1" applyAlignment="1">
      <alignment horizontal="right" vertical="top" wrapText="1"/>
    </xf>
    <xf numFmtId="0" fontId="9" fillId="0" borderId="19" xfId="0" applyFont="1" applyBorder="1" applyAlignment="1">
      <alignment horizontal="justify" vertical="top" wrapText="1"/>
    </xf>
    <xf numFmtId="0" fontId="11" fillId="0" borderId="20" xfId="0" applyFont="1" applyFill="1" applyBorder="1" applyAlignment="1">
      <alignment horizontal="center" vertical="top" wrapText="1"/>
    </xf>
    <xf numFmtId="3" fontId="4" fillId="0" borderId="21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0" fillId="0" borderId="16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>
      <alignment/>
    </xf>
    <xf numFmtId="3" fontId="10" fillId="0" borderId="15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10" fillId="9" borderId="15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9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29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9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29" xfId="0" applyFont="1" applyBorder="1" applyAlignment="1">
      <alignment horizontal="center" vertical="top" wrapText="1"/>
    </xf>
    <xf numFmtId="0" fontId="0" fillId="0" borderId="40" xfId="0" applyBorder="1" applyAlignment="1">
      <alignment/>
    </xf>
    <xf numFmtId="0" fontId="5" fillId="0" borderId="41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0" xfId="0" applyBorder="1" applyAlignment="1">
      <alignment/>
    </xf>
    <xf numFmtId="3" fontId="10" fillId="0" borderId="51" xfId="0" applyNumberFormat="1" applyFont="1" applyBorder="1" applyAlignment="1">
      <alignment horizontal="right" vertical="top" wrapText="1"/>
    </xf>
    <xf numFmtId="3" fontId="10" fillId="0" borderId="52" xfId="0" applyNumberFormat="1" applyFont="1" applyBorder="1" applyAlignment="1">
      <alignment horizontal="right" vertical="top" wrapText="1"/>
    </xf>
    <xf numFmtId="0" fontId="0" fillId="0" borderId="16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justify" vertical="top" wrapText="1"/>
    </xf>
    <xf numFmtId="0" fontId="7" fillId="0" borderId="25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0" fillId="0" borderId="53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3" fontId="10" fillId="0" borderId="54" xfId="0" applyNumberFormat="1" applyFont="1" applyBorder="1" applyAlignment="1">
      <alignment horizontal="right" vertical="top" wrapText="1"/>
    </xf>
    <xf numFmtId="3" fontId="0" fillId="0" borderId="54" xfId="0" applyNumberFormat="1" applyBorder="1" applyAlignment="1">
      <alignment horizontal="right" vertical="top" wrapText="1"/>
    </xf>
    <xf numFmtId="3" fontId="0" fillId="0" borderId="52" xfId="0" applyNumberFormat="1" applyBorder="1" applyAlignment="1">
      <alignment horizontal="right" vertical="top" wrapText="1"/>
    </xf>
    <xf numFmtId="3" fontId="4" fillId="0" borderId="41" xfId="0" applyNumberFormat="1" applyFont="1" applyBorder="1" applyAlignment="1">
      <alignment horizontal="right" vertical="top" wrapText="1"/>
    </xf>
    <xf numFmtId="3" fontId="4" fillId="0" borderId="38" xfId="0" applyNumberFormat="1" applyFont="1" applyBorder="1" applyAlignment="1">
      <alignment horizontal="right" vertical="top" wrapText="1"/>
    </xf>
    <xf numFmtId="3" fontId="4" fillId="0" borderId="39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justify" vertical="top" wrapText="1"/>
    </xf>
    <xf numFmtId="0" fontId="3" fillId="0" borderId="38" xfId="0" applyFont="1" applyBorder="1" applyAlignment="1">
      <alignment horizontal="justify" vertical="top" wrapText="1"/>
    </xf>
    <xf numFmtId="0" fontId="3" fillId="0" borderId="55" xfId="0" applyFont="1" applyBorder="1" applyAlignment="1">
      <alignment horizontal="justify" vertical="top" wrapText="1"/>
    </xf>
    <xf numFmtId="3" fontId="3" fillId="0" borderId="38" xfId="0" applyNumberFormat="1" applyFont="1" applyBorder="1" applyAlignment="1">
      <alignment horizontal="right" vertical="top" wrapText="1"/>
    </xf>
    <xf numFmtId="3" fontId="3" fillId="0" borderId="39" xfId="0" applyNumberFormat="1" applyFont="1" applyBorder="1" applyAlignment="1">
      <alignment horizontal="right" vertical="top" wrapText="1"/>
    </xf>
    <xf numFmtId="3" fontId="10" fillId="9" borderId="56" xfId="0" applyNumberFormat="1" applyFont="1" applyFill="1" applyBorder="1" applyAlignment="1">
      <alignment horizontal="right" vertical="top" wrapText="1"/>
    </xf>
    <xf numFmtId="3" fontId="10" fillId="9" borderId="53" xfId="0" applyNumberFormat="1" applyFont="1" applyFill="1" applyBorder="1" applyAlignment="1">
      <alignment horizontal="right" vertical="top" wrapText="1"/>
    </xf>
    <xf numFmtId="3" fontId="10" fillId="9" borderId="57" xfId="0" applyNumberFormat="1" applyFont="1" applyFill="1" applyBorder="1" applyAlignment="1">
      <alignment horizontal="right" vertical="top" wrapText="1"/>
    </xf>
    <xf numFmtId="3" fontId="10" fillId="0" borderId="56" xfId="0" applyNumberFormat="1" applyFont="1" applyBorder="1" applyAlignment="1">
      <alignment horizontal="right" vertical="top" wrapText="1"/>
    </xf>
    <xf numFmtId="3" fontId="10" fillId="0" borderId="53" xfId="0" applyNumberFormat="1" applyFont="1" applyBorder="1" applyAlignment="1">
      <alignment horizontal="right" vertical="top" wrapText="1"/>
    </xf>
    <xf numFmtId="3" fontId="10" fillId="0" borderId="57" xfId="0" applyNumberFormat="1" applyFont="1" applyBorder="1" applyAlignment="1">
      <alignment horizontal="right" vertical="top" wrapText="1"/>
    </xf>
    <xf numFmtId="3" fontId="10" fillId="9" borderId="54" xfId="0" applyNumberFormat="1" applyFont="1" applyFill="1" applyBorder="1" applyAlignment="1">
      <alignment horizontal="right" vertical="top" wrapText="1"/>
    </xf>
    <xf numFmtId="3" fontId="0" fillId="9" borderId="54" xfId="0" applyNumberFormat="1" applyFill="1" applyBorder="1" applyAlignment="1">
      <alignment horizontal="right" vertical="top" wrapText="1"/>
    </xf>
    <xf numFmtId="3" fontId="0" fillId="9" borderId="52" xfId="0" applyNumberFormat="1" applyFill="1" applyBorder="1" applyAlignment="1">
      <alignment horizontal="right" vertical="top" wrapText="1"/>
    </xf>
    <xf numFmtId="3" fontId="10" fillId="9" borderId="51" xfId="0" applyNumberFormat="1" applyFont="1" applyFill="1" applyBorder="1" applyAlignment="1">
      <alignment horizontal="right" vertical="top" wrapText="1"/>
    </xf>
    <xf numFmtId="3" fontId="10" fillId="9" borderId="52" xfId="0" applyNumberFormat="1" applyFont="1" applyFill="1" applyBorder="1" applyAlignment="1">
      <alignment horizontal="right" vertical="top" wrapText="1"/>
    </xf>
    <xf numFmtId="0" fontId="12" fillId="0" borderId="13" xfId="0" applyFont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0" fillId="0" borderId="53" xfId="0" applyFill="1" applyBorder="1" applyAlignment="1">
      <alignment horizontal="justify" vertical="top" wrapText="1"/>
    </xf>
    <xf numFmtId="0" fontId="0" fillId="0" borderId="19" xfId="0" applyFill="1" applyBorder="1" applyAlignment="1">
      <alignment horizontal="justify" vertical="top" wrapText="1"/>
    </xf>
    <xf numFmtId="3" fontId="0" fillId="0" borderId="53" xfId="0" applyNumberFormat="1" applyBorder="1" applyAlignment="1">
      <alignment horizontal="right" vertical="top" wrapText="1"/>
    </xf>
    <xf numFmtId="3" fontId="0" fillId="0" borderId="57" xfId="0" applyNumberFormat="1" applyBorder="1" applyAlignment="1">
      <alignment horizontal="righ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53" xfId="0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horizontal="justify" vertical="top" wrapText="1"/>
    </xf>
    <xf numFmtId="3" fontId="10" fillId="0" borderId="54" xfId="0" applyNumberFormat="1" applyFont="1" applyFill="1" applyBorder="1" applyAlignment="1">
      <alignment horizontal="right" vertical="top" wrapText="1"/>
    </xf>
    <xf numFmtId="3" fontId="0" fillId="0" borderId="54" xfId="0" applyNumberFormat="1" applyFill="1" applyBorder="1" applyAlignment="1">
      <alignment horizontal="right" vertical="top" wrapText="1"/>
    </xf>
    <xf numFmtId="3" fontId="0" fillId="0" borderId="52" xfId="0" applyNumberFormat="1" applyFill="1" applyBorder="1" applyAlignment="1">
      <alignment horizontal="right" vertical="top" wrapText="1"/>
    </xf>
    <xf numFmtId="3" fontId="10" fillId="0" borderId="51" xfId="0" applyNumberFormat="1" applyFont="1" applyFill="1" applyBorder="1" applyAlignment="1">
      <alignment horizontal="right" vertical="top" wrapText="1"/>
    </xf>
    <xf numFmtId="3" fontId="10" fillId="0" borderId="52" xfId="0" applyNumberFormat="1" applyFont="1" applyFill="1" applyBorder="1" applyAlignment="1">
      <alignment horizontal="right" vertical="top" wrapText="1"/>
    </xf>
    <xf numFmtId="3" fontId="10" fillId="0" borderId="56" xfId="0" applyNumberFormat="1" applyFont="1" applyFill="1" applyBorder="1" applyAlignment="1">
      <alignment horizontal="right" vertical="top" wrapText="1"/>
    </xf>
    <xf numFmtId="3" fontId="0" fillId="0" borderId="53" xfId="0" applyNumberFormat="1" applyFill="1" applyBorder="1" applyAlignment="1">
      <alignment horizontal="right" vertical="top" wrapText="1"/>
    </xf>
    <xf numFmtId="3" fontId="0" fillId="0" borderId="57" xfId="0" applyNumberFormat="1" applyFill="1" applyBorder="1" applyAlignment="1">
      <alignment horizontal="right" vertical="top" wrapText="1"/>
    </xf>
    <xf numFmtId="0" fontId="12" fillId="0" borderId="53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3" fontId="10" fillId="0" borderId="53" xfId="0" applyNumberFormat="1" applyFont="1" applyFill="1" applyBorder="1" applyAlignment="1">
      <alignment horizontal="right" vertical="top" wrapText="1"/>
    </xf>
    <xf numFmtId="3" fontId="10" fillId="0" borderId="57" xfId="0" applyNumberFormat="1" applyFont="1" applyFill="1" applyBorder="1" applyAlignment="1">
      <alignment horizontal="right" vertical="top" wrapText="1"/>
    </xf>
    <xf numFmtId="3" fontId="4" fillId="0" borderId="21" xfId="0" applyNumberFormat="1" applyFont="1" applyFill="1" applyBorder="1" applyAlignment="1">
      <alignment horizontal="right" vertical="top" wrapText="1"/>
    </xf>
    <xf numFmtId="3" fontId="3" fillId="0" borderId="21" xfId="0" applyNumberFormat="1" applyFont="1" applyFill="1" applyBorder="1" applyAlignment="1">
      <alignment horizontal="right" vertical="top" wrapText="1"/>
    </xf>
    <xf numFmtId="0" fontId="7" fillId="0" borderId="20" xfId="0" applyFont="1" applyBorder="1" applyAlignment="1">
      <alignment horizontal="justify" vertical="top" wrapText="1"/>
    </xf>
    <xf numFmtId="0" fontId="3" fillId="0" borderId="58" xfId="0" applyFont="1" applyBorder="1" applyAlignment="1">
      <alignment horizontal="justify" vertical="top" wrapText="1"/>
    </xf>
    <xf numFmtId="0" fontId="3" fillId="0" borderId="59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3" fontId="4" fillId="0" borderId="60" xfId="0" applyNumberFormat="1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30" fillId="0" borderId="3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7</xdr:row>
      <xdr:rowOff>190500</xdr:rowOff>
    </xdr:from>
    <xdr:to>
      <xdr:col>1</xdr:col>
      <xdr:colOff>1076325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</xdr:colOff>
      <xdr:row>7</xdr:row>
      <xdr:rowOff>247650</xdr:rowOff>
    </xdr:from>
    <xdr:to>
      <xdr:col>26</xdr:col>
      <xdr:colOff>695325</xdr:colOff>
      <xdr:row>8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476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A73" sqref="A1:AA73"/>
    </sheetView>
  </sheetViews>
  <sheetFormatPr defaultColWidth="9.140625" defaultRowHeight="12.75"/>
  <cols>
    <col min="1" max="1" width="5.57421875" style="19" customWidth="1"/>
    <col min="2" max="2" width="18.28125" style="0" customWidth="1"/>
    <col min="3" max="3" width="3.421875" style="0" customWidth="1"/>
    <col min="4" max="4" width="3.57421875" style="0" customWidth="1"/>
    <col min="5" max="5" width="3.140625" style="0" customWidth="1"/>
    <col min="6" max="6" width="4.28125" style="0" customWidth="1"/>
    <col min="7" max="7" width="3.140625" style="0" customWidth="1"/>
    <col min="8" max="8" width="4.7109375" style="0" customWidth="1"/>
    <col min="9" max="9" width="3.140625" style="0" customWidth="1"/>
    <col min="10" max="11" width="3.00390625" style="0" customWidth="1"/>
    <col min="12" max="12" width="10.57421875" style="0" customWidth="1"/>
    <col min="13" max="13" width="9.57421875" style="0" customWidth="1"/>
    <col min="14" max="14" width="9.7109375" style="0" customWidth="1"/>
    <col min="15" max="15" width="2.00390625" style="0" customWidth="1"/>
    <col min="16" max="16" width="4.140625" style="0" customWidth="1"/>
    <col min="17" max="17" width="8.00390625" style="0" customWidth="1"/>
    <col min="18" max="18" width="4.28125" style="0" customWidth="1"/>
    <col min="19" max="19" width="3.8515625" style="0" customWidth="1"/>
    <col min="20" max="20" width="3.28125" style="0" customWidth="1"/>
    <col min="21" max="21" width="4.00390625" style="0" customWidth="1"/>
    <col min="22" max="22" width="3.8515625" style="0" customWidth="1"/>
    <col min="23" max="23" width="8.140625" style="0" customWidth="1"/>
    <col min="24" max="24" width="7.7109375" style="0" customWidth="1"/>
    <col min="25" max="25" width="8.00390625" style="0" customWidth="1"/>
    <col min="26" max="26" width="8.57421875" style="0" customWidth="1"/>
    <col min="27" max="27" width="11.28125" style="0" bestFit="1" customWidth="1"/>
    <col min="28" max="28" width="11.140625" style="20" bestFit="1" customWidth="1"/>
    <col min="29" max="29" width="9.28125" style="0" bestFit="1" customWidth="1"/>
  </cols>
  <sheetData>
    <row r="1" spans="1:27" ht="35.25" customHeight="1" hidden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3.5" hidden="1" thickBot="1">
      <c r="A2" s="4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13.5" hidden="1" thickBot="1">
      <c r="A3" s="49"/>
      <c r="B3" s="51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4"/>
      <c r="N3" s="29" t="s">
        <v>2</v>
      </c>
      <c r="O3" s="30"/>
      <c r="P3" s="30"/>
      <c r="Q3" s="30"/>
      <c r="R3" s="30"/>
      <c r="S3" s="30"/>
      <c r="T3" s="30"/>
      <c r="U3" s="30"/>
      <c r="V3" s="30"/>
      <c r="W3" s="31"/>
      <c r="X3" s="32"/>
      <c r="Y3" s="33"/>
      <c r="Z3" s="33"/>
      <c r="AA3" s="33"/>
    </row>
    <row r="4" spans="1:27" ht="12" customHeight="1" hidden="1">
      <c r="A4" s="49"/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  <c r="M4" s="54"/>
      <c r="N4" s="34"/>
      <c r="O4" s="35"/>
      <c r="P4" s="35"/>
      <c r="Q4" s="35"/>
      <c r="R4" s="35"/>
      <c r="S4" s="35"/>
      <c r="T4" s="35"/>
      <c r="U4" s="35"/>
      <c r="V4" s="35"/>
      <c r="W4" s="36"/>
      <c r="X4" s="32"/>
      <c r="Y4" s="33"/>
      <c r="Z4" s="33"/>
      <c r="AA4" s="33"/>
    </row>
    <row r="5" spans="1:27" ht="21" customHeight="1" hidden="1" thickBot="1">
      <c r="A5" s="49"/>
      <c r="B5" s="1" t="s">
        <v>3</v>
      </c>
      <c r="C5" s="2">
        <v>0</v>
      </c>
      <c r="D5" s="2">
        <v>6</v>
      </c>
      <c r="E5" s="2">
        <v>0</v>
      </c>
      <c r="F5" s="37" t="s">
        <v>4</v>
      </c>
      <c r="G5" s="38"/>
      <c r="H5" s="39"/>
      <c r="I5" s="2">
        <v>1</v>
      </c>
      <c r="J5" s="2">
        <v>0</v>
      </c>
      <c r="K5" s="2">
        <v>1</v>
      </c>
      <c r="L5" s="3"/>
      <c r="M5" s="54"/>
      <c r="N5" s="40" t="s">
        <v>5</v>
      </c>
      <c r="O5" s="41"/>
      <c r="P5" s="41"/>
      <c r="Q5" s="41"/>
      <c r="R5" s="42"/>
      <c r="S5" s="2">
        <v>2</v>
      </c>
      <c r="T5" s="2">
        <v>0</v>
      </c>
      <c r="U5" s="2">
        <v>1</v>
      </c>
      <c r="V5" s="2">
        <v>0</v>
      </c>
      <c r="W5" s="3"/>
      <c r="X5" s="32"/>
      <c r="Y5" s="33"/>
      <c r="Z5" s="33"/>
      <c r="AA5" s="33"/>
    </row>
    <row r="6" spans="1:27" ht="12" customHeight="1" hidden="1" thickBot="1">
      <c r="A6" s="49"/>
      <c r="B6" s="43"/>
      <c r="C6" s="44"/>
      <c r="D6" s="44"/>
      <c r="E6" s="44"/>
      <c r="F6" s="44"/>
      <c r="G6" s="44"/>
      <c r="H6" s="44"/>
      <c r="I6" s="44"/>
      <c r="J6" s="44"/>
      <c r="K6" s="44"/>
      <c r="L6" s="45"/>
      <c r="M6" s="54"/>
      <c r="N6" s="46"/>
      <c r="O6" s="44"/>
      <c r="P6" s="44"/>
      <c r="Q6" s="44"/>
      <c r="R6" s="44"/>
      <c r="S6" s="44"/>
      <c r="T6" s="44"/>
      <c r="U6" s="44"/>
      <c r="V6" s="44"/>
      <c r="W6" s="45"/>
      <c r="X6" s="32"/>
      <c r="Y6" s="33"/>
      <c r="Z6" s="33"/>
      <c r="AA6" s="33"/>
    </row>
    <row r="7" spans="1:27" ht="13.5" hidden="1" thickBot="1">
      <c r="A7" s="50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1:27" ht="30.75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1"/>
    </row>
    <row r="9" spans="1:27" ht="30.75" customHeight="1">
      <c r="A9" s="162"/>
      <c r="B9" s="163"/>
      <c r="C9" s="164" t="s">
        <v>70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5"/>
      <c r="X9" s="165"/>
      <c r="Y9" s="166"/>
      <c r="Z9" s="166"/>
      <c r="AA9" s="167"/>
    </row>
    <row r="10" spans="1:27" ht="30.75" customHeight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 t="s">
        <v>69</v>
      </c>
      <c r="W10" s="44"/>
      <c r="X10" s="44"/>
      <c r="Y10" s="44"/>
      <c r="Z10" s="44"/>
      <c r="AA10" s="45"/>
    </row>
    <row r="11" spans="1:27" ht="12.75">
      <c r="A11" s="55"/>
      <c r="B11" s="57" t="s">
        <v>6</v>
      </c>
      <c r="C11" s="58"/>
      <c r="D11" s="58"/>
      <c r="E11" s="59"/>
      <c r="F11" s="66" t="s">
        <v>7</v>
      </c>
      <c r="G11" s="67"/>
      <c r="H11" s="68"/>
      <c r="I11" s="68"/>
      <c r="J11" s="68"/>
      <c r="K11" s="69"/>
      <c r="L11" s="70" t="s">
        <v>8</v>
      </c>
      <c r="M11" s="70"/>
      <c r="N11" s="70"/>
      <c r="O11" s="89" t="s">
        <v>9</v>
      </c>
      <c r="P11" s="90"/>
      <c r="Q11" s="90"/>
      <c r="R11" s="89" t="s">
        <v>10</v>
      </c>
      <c r="S11" s="90"/>
      <c r="T11" s="93"/>
      <c r="U11" s="89" t="s">
        <v>11</v>
      </c>
      <c r="V11" s="93"/>
      <c r="W11" s="70" t="s">
        <v>12</v>
      </c>
      <c r="X11" s="70" t="s">
        <v>13</v>
      </c>
      <c r="Y11" s="70" t="s">
        <v>14</v>
      </c>
      <c r="Z11" s="70" t="s">
        <v>15</v>
      </c>
      <c r="AA11" s="86" t="s">
        <v>16</v>
      </c>
    </row>
    <row r="12" spans="1:27" ht="12.75">
      <c r="A12" s="56"/>
      <c r="B12" s="60"/>
      <c r="C12" s="61"/>
      <c r="D12" s="61"/>
      <c r="E12" s="62"/>
      <c r="F12" s="71" t="s">
        <v>17</v>
      </c>
      <c r="G12" s="72"/>
      <c r="H12" s="73"/>
      <c r="I12" s="76" t="s">
        <v>18</v>
      </c>
      <c r="J12" s="77"/>
      <c r="K12" s="78"/>
      <c r="L12" s="82" t="s">
        <v>19</v>
      </c>
      <c r="M12" s="84" t="s">
        <v>20</v>
      </c>
      <c r="N12" s="84" t="s">
        <v>21</v>
      </c>
      <c r="O12" s="91"/>
      <c r="P12" s="92"/>
      <c r="Q12" s="92"/>
      <c r="R12" s="91"/>
      <c r="S12" s="92"/>
      <c r="T12" s="94"/>
      <c r="U12" s="91"/>
      <c r="V12" s="94"/>
      <c r="W12" s="84"/>
      <c r="X12" s="98"/>
      <c r="Y12" s="98"/>
      <c r="Z12" s="98"/>
      <c r="AA12" s="87"/>
    </row>
    <row r="13" spans="1:27" ht="13.5" thickBot="1">
      <c r="A13" s="56"/>
      <c r="B13" s="63"/>
      <c r="C13" s="64"/>
      <c r="D13" s="64"/>
      <c r="E13" s="65"/>
      <c r="F13" s="74"/>
      <c r="G13" s="44"/>
      <c r="H13" s="75"/>
      <c r="I13" s="79"/>
      <c r="J13" s="80"/>
      <c r="K13" s="81"/>
      <c r="L13" s="83"/>
      <c r="M13" s="85"/>
      <c r="N13" s="85"/>
      <c r="O13" s="79"/>
      <c r="P13" s="80"/>
      <c r="Q13" s="80"/>
      <c r="R13" s="79"/>
      <c r="S13" s="80"/>
      <c r="T13" s="81"/>
      <c r="U13" s="79"/>
      <c r="V13" s="81"/>
      <c r="W13" s="85"/>
      <c r="X13" s="99"/>
      <c r="Y13" s="99"/>
      <c r="Z13" s="99"/>
      <c r="AA13" s="88"/>
    </row>
    <row r="14" spans="1:27" ht="26.25" customHeight="1" thickBot="1">
      <c r="A14" s="4"/>
      <c r="B14" s="100" t="s">
        <v>22</v>
      </c>
      <c r="C14" s="101"/>
      <c r="D14" s="101"/>
      <c r="E14" s="101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3"/>
    </row>
    <row r="15" spans="1:27" ht="15">
      <c r="A15" s="5">
        <v>10100</v>
      </c>
      <c r="B15" s="104" t="s">
        <v>23</v>
      </c>
      <c r="C15" s="105"/>
      <c r="D15" s="105"/>
      <c r="E15" s="106"/>
      <c r="F15" s="107">
        <v>1</v>
      </c>
      <c r="G15" s="108"/>
      <c r="H15" s="109"/>
      <c r="I15" s="96">
        <v>7</v>
      </c>
      <c r="J15" s="107"/>
      <c r="K15" s="97"/>
      <c r="L15" s="6"/>
      <c r="M15" s="6"/>
      <c r="N15" s="6"/>
      <c r="O15" s="96">
        <v>940</v>
      </c>
      <c r="P15" s="107"/>
      <c r="Q15" s="97"/>
      <c r="R15" s="96"/>
      <c r="S15" s="107"/>
      <c r="T15" s="97"/>
      <c r="U15" s="96">
        <v>190</v>
      </c>
      <c r="V15" s="97"/>
      <c r="W15" s="6">
        <v>200</v>
      </c>
      <c r="X15" s="6"/>
      <c r="Y15" s="6">
        <v>5</v>
      </c>
      <c r="Z15" s="6">
        <v>13</v>
      </c>
      <c r="AA15" s="7">
        <f aca="true" t="shared" si="0" ref="AA15:AA20">SUM(F15:Z15)</f>
        <v>1356</v>
      </c>
    </row>
    <row r="16" spans="1:27" ht="24.75" customHeight="1">
      <c r="A16" s="5">
        <v>10200</v>
      </c>
      <c r="B16" s="104" t="s">
        <v>24</v>
      </c>
      <c r="C16" s="105"/>
      <c r="D16" s="105"/>
      <c r="E16" s="106"/>
      <c r="F16" s="107">
        <v>1</v>
      </c>
      <c r="G16" s="108"/>
      <c r="H16" s="109"/>
      <c r="I16" s="96">
        <v>4</v>
      </c>
      <c r="J16" s="107"/>
      <c r="K16" s="97"/>
      <c r="L16" s="8"/>
      <c r="M16" s="8"/>
      <c r="N16" s="6"/>
      <c r="O16" s="96">
        <v>1201</v>
      </c>
      <c r="P16" s="107"/>
      <c r="Q16" s="97"/>
      <c r="R16" s="96"/>
      <c r="S16" s="107"/>
      <c r="T16" s="97"/>
      <c r="U16" s="96"/>
      <c r="V16" s="97"/>
      <c r="W16" s="6">
        <v>401</v>
      </c>
      <c r="X16" s="6"/>
      <c r="Y16" s="6">
        <v>6</v>
      </c>
      <c r="Z16" s="6">
        <v>16</v>
      </c>
      <c r="AA16" s="7">
        <f t="shared" si="0"/>
        <v>1629</v>
      </c>
    </row>
    <row r="17" spans="1:27" ht="15">
      <c r="A17" s="5">
        <v>10300</v>
      </c>
      <c r="B17" s="104" t="s">
        <v>25</v>
      </c>
      <c r="C17" s="105"/>
      <c r="D17" s="105"/>
      <c r="E17" s="106"/>
      <c r="F17" s="107">
        <v>1</v>
      </c>
      <c r="G17" s="108"/>
      <c r="H17" s="109"/>
      <c r="I17" s="96">
        <v>10</v>
      </c>
      <c r="J17" s="107"/>
      <c r="K17" s="97"/>
      <c r="L17" s="8"/>
      <c r="M17" s="8"/>
      <c r="N17" s="6">
        <v>905</v>
      </c>
      <c r="O17" s="96">
        <v>1260</v>
      </c>
      <c r="P17" s="107"/>
      <c r="Q17" s="97"/>
      <c r="R17" s="96">
        <v>273</v>
      </c>
      <c r="S17" s="107"/>
      <c r="T17" s="97"/>
      <c r="U17" s="96">
        <v>71</v>
      </c>
      <c r="V17" s="97"/>
      <c r="W17" s="6">
        <v>198</v>
      </c>
      <c r="X17" s="6">
        <v>13</v>
      </c>
      <c r="Y17" s="6">
        <v>10</v>
      </c>
      <c r="Z17" s="6">
        <v>26</v>
      </c>
      <c r="AA17" s="7">
        <f t="shared" si="0"/>
        <v>2767</v>
      </c>
    </row>
    <row r="18" spans="1:28" s="12" customFormat="1" ht="15">
      <c r="A18" s="5">
        <v>10400</v>
      </c>
      <c r="B18" s="104" t="s">
        <v>26</v>
      </c>
      <c r="C18" s="105"/>
      <c r="D18" s="105"/>
      <c r="E18" s="106"/>
      <c r="F18" s="107">
        <v>17</v>
      </c>
      <c r="G18" s="108"/>
      <c r="H18" s="109"/>
      <c r="I18" s="96">
        <v>29</v>
      </c>
      <c r="J18" s="107"/>
      <c r="K18" s="97"/>
      <c r="L18" s="8"/>
      <c r="M18" s="8"/>
      <c r="N18" s="6"/>
      <c r="O18" s="96">
        <v>580</v>
      </c>
      <c r="P18" s="107"/>
      <c r="Q18" s="97"/>
      <c r="R18" s="96"/>
      <c r="S18" s="107"/>
      <c r="T18" s="97"/>
      <c r="U18" s="96">
        <v>240</v>
      </c>
      <c r="V18" s="97"/>
      <c r="W18" s="6">
        <v>95</v>
      </c>
      <c r="X18" s="6">
        <v>23</v>
      </c>
      <c r="Y18" s="6">
        <v>4</v>
      </c>
      <c r="Z18" s="6">
        <v>11</v>
      </c>
      <c r="AA18" s="7">
        <f t="shared" si="0"/>
        <v>999</v>
      </c>
      <c r="AB18" s="28"/>
    </row>
    <row r="19" spans="1:27" ht="15">
      <c r="A19" s="4">
        <v>10500</v>
      </c>
      <c r="B19" s="104" t="s">
        <v>27</v>
      </c>
      <c r="C19" s="105"/>
      <c r="D19" s="105"/>
      <c r="E19" s="106"/>
      <c r="F19" s="107">
        <v>992</v>
      </c>
      <c r="G19" s="108"/>
      <c r="H19" s="109"/>
      <c r="I19" s="96">
        <v>37</v>
      </c>
      <c r="J19" s="107"/>
      <c r="K19" s="97"/>
      <c r="L19" s="8">
        <v>509</v>
      </c>
      <c r="M19" s="8"/>
      <c r="N19" s="6"/>
      <c r="O19" s="96">
        <v>890</v>
      </c>
      <c r="P19" s="107"/>
      <c r="Q19" s="97"/>
      <c r="R19" s="96"/>
      <c r="S19" s="107"/>
      <c r="T19" s="97"/>
      <c r="U19" s="96">
        <v>90</v>
      </c>
      <c r="V19" s="97"/>
      <c r="W19" s="6">
        <v>502</v>
      </c>
      <c r="X19" s="6">
        <v>49</v>
      </c>
      <c r="Y19" s="6">
        <v>11</v>
      </c>
      <c r="Z19" s="6">
        <v>29</v>
      </c>
      <c r="AA19" s="7">
        <f t="shared" si="0"/>
        <v>3109</v>
      </c>
    </row>
    <row r="20" spans="1:27" ht="15">
      <c r="A20" s="4">
        <v>10600</v>
      </c>
      <c r="B20" s="104" t="s">
        <v>28</v>
      </c>
      <c r="C20" s="105"/>
      <c r="D20" s="105"/>
      <c r="E20" s="106"/>
      <c r="F20" s="107"/>
      <c r="G20" s="108"/>
      <c r="H20" s="109"/>
      <c r="I20" s="96">
        <v>12</v>
      </c>
      <c r="J20" s="107"/>
      <c r="K20" s="97"/>
      <c r="L20" s="8"/>
      <c r="M20" s="8"/>
      <c r="N20" s="6"/>
      <c r="O20" s="96">
        <v>1100</v>
      </c>
      <c r="P20" s="107"/>
      <c r="Q20" s="97"/>
      <c r="R20" s="96"/>
      <c r="S20" s="107"/>
      <c r="T20" s="97"/>
      <c r="U20" s="96"/>
      <c r="V20" s="97"/>
      <c r="W20" s="6">
        <v>409</v>
      </c>
      <c r="X20" s="6">
        <v>24</v>
      </c>
      <c r="Y20" s="6">
        <v>6</v>
      </c>
      <c r="Z20" s="6">
        <v>16</v>
      </c>
      <c r="AA20" s="7">
        <f t="shared" si="0"/>
        <v>1567</v>
      </c>
    </row>
    <row r="21" spans="1:27" ht="16.5" thickBot="1">
      <c r="A21" s="9">
        <v>19999</v>
      </c>
      <c r="B21" s="113" t="s">
        <v>16</v>
      </c>
      <c r="C21" s="114"/>
      <c r="D21" s="114"/>
      <c r="E21" s="115"/>
      <c r="F21" s="111">
        <f>SUM(F15:H20)</f>
        <v>1012</v>
      </c>
      <c r="G21" s="116"/>
      <c r="H21" s="117"/>
      <c r="I21" s="110">
        <f>SUM(I15:K20)</f>
        <v>99</v>
      </c>
      <c r="J21" s="111"/>
      <c r="K21" s="112"/>
      <c r="L21" s="10">
        <f>SUM(L15:L20)</f>
        <v>509</v>
      </c>
      <c r="M21" s="10">
        <f>SUM(M15:M20)</f>
        <v>0</v>
      </c>
      <c r="N21" s="10">
        <f>SUM(N15:N20)</f>
        <v>905</v>
      </c>
      <c r="O21" s="110">
        <f>SUM(O15:Q20)</f>
        <v>5971</v>
      </c>
      <c r="P21" s="111"/>
      <c r="Q21" s="112"/>
      <c r="R21" s="110">
        <f>SUM(R15:T20)</f>
        <v>273</v>
      </c>
      <c r="S21" s="111"/>
      <c r="T21" s="112"/>
      <c r="U21" s="110">
        <f>SUM(U15:V20)</f>
        <v>591</v>
      </c>
      <c r="V21" s="112"/>
      <c r="W21" s="10">
        <f>SUM(W15:W20)</f>
        <v>1805</v>
      </c>
      <c r="X21" s="10">
        <f>SUM(X15:X20)</f>
        <v>109</v>
      </c>
      <c r="Y21" s="10">
        <f>SUM(Y15:Y20)</f>
        <v>42</v>
      </c>
      <c r="Z21" s="10">
        <f>SUM(Z15:Z20)</f>
        <v>111</v>
      </c>
      <c r="AA21" s="11">
        <f>SUM(AA15:AA20)</f>
        <v>11427</v>
      </c>
    </row>
    <row r="22" spans="1:27" ht="13.5" thickBot="1">
      <c r="A22" s="9"/>
      <c r="B22" s="100" t="s">
        <v>29</v>
      </c>
      <c r="C22" s="101"/>
      <c r="D22" s="101"/>
      <c r="E22" s="10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3"/>
    </row>
    <row r="23" spans="1:27" ht="15">
      <c r="A23" s="5">
        <v>20100</v>
      </c>
      <c r="B23" s="104" t="s">
        <v>30</v>
      </c>
      <c r="C23" s="105"/>
      <c r="D23" s="105"/>
      <c r="E23" s="106"/>
      <c r="F23" s="107"/>
      <c r="G23" s="108"/>
      <c r="H23" s="109"/>
      <c r="I23" s="96"/>
      <c r="J23" s="107"/>
      <c r="K23" s="97"/>
      <c r="L23" s="6">
        <v>1398</v>
      </c>
      <c r="M23" s="6"/>
      <c r="N23" s="6"/>
      <c r="O23" s="96"/>
      <c r="P23" s="107"/>
      <c r="Q23" s="97"/>
      <c r="R23" s="96"/>
      <c r="S23" s="107"/>
      <c r="T23" s="97"/>
      <c r="U23" s="96"/>
      <c r="V23" s="97"/>
      <c r="W23" s="6"/>
      <c r="X23" s="6">
        <v>20</v>
      </c>
      <c r="Y23" s="6">
        <v>5</v>
      </c>
      <c r="Z23" s="6">
        <v>13</v>
      </c>
      <c r="AA23" s="7">
        <f>SUM(F23:Z23)</f>
        <v>1436</v>
      </c>
    </row>
    <row r="24" spans="1:27" ht="15">
      <c r="A24" s="4">
        <v>20200</v>
      </c>
      <c r="B24" s="104" t="s">
        <v>31</v>
      </c>
      <c r="C24" s="105"/>
      <c r="D24" s="105"/>
      <c r="E24" s="106"/>
      <c r="F24" s="124"/>
      <c r="G24" s="125"/>
      <c r="H24" s="126"/>
      <c r="I24" s="127"/>
      <c r="J24" s="124"/>
      <c r="K24" s="128"/>
      <c r="L24" s="13"/>
      <c r="M24" s="13"/>
      <c r="N24" s="13"/>
      <c r="O24" s="118"/>
      <c r="P24" s="119"/>
      <c r="Q24" s="120"/>
      <c r="R24" s="118"/>
      <c r="S24" s="119"/>
      <c r="T24" s="120"/>
      <c r="U24" s="118"/>
      <c r="V24" s="120"/>
      <c r="W24" s="13"/>
      <c r="X24" s="13"/>
      <c r="Y24" s="13"/>
      <c r="Z24" s="13"/>
      <c r="AA24" s="13"/>
    </row>
    <row r="25" spans="1:27" ht="15">
      <c r="A25" s="5">
        <v>20201</v>
      </c>
      <c r="B25" s="129" t="s">
        <v>32</v>
      </c>
      <c r="C25" s="105"/>
      <c r="D25" s="105"/>
      <c r="E25" s="106"/>
      <c r="F25" s="107"/>
      <c r="G25" s="108"/>
      <c r="H25" s="109"/>
      <c r="I25" s="96">
        <v>9</v>
      </c>
      <c r="J25" s="107"/>
      <c r="K25" s="97"/>
      <c r="L25" s="8">
        <v>16591</v>
      </c>
      <c r="M25" s="8"/>
      <c r="N25" s="8"/>
      <c r="O25" s="121">
        <v>188</v>
      </c>
      <c r="P25" s="122"/>
      <c r="Q25" s="123"/>
      <c r="R25" s="121"/>
      <c r="S25" s="122"/>
      <c r="T25" s="123"/>
      <c r="U25" s="121">
        <f>6/7944*7230</f>
        <v>5.460725075528701</v>
      </c>
      <c r="V25" s="123"/>
      <c r="W25" s="8">
        <v>301</v>
      </c>
      <c r="X25" s="6">
        <v>245</v>
      </c>
      <c r="Y25" s="6">
        <v>64</v>
      </c>
      <c r="Z25" s="6">
        <v>169</v>
      </c>
      <c r="AA25" s="7">
        <f>SUM(F25:Z25)</f>
        <v>17572.46072507553</v>
      </c>
    </row>
    <row r="26" spans="1:27" ht="24" customHeight="1">
      <c r="A26" s="5">
        <v>20202</v>
      </c>
      <c r="B26" s="129" t="s">
        <v>33</v>
      </c>
      <c r="C26" s="105"/>
      <c r="D26" s="105"/>
      <c r="E26" s="106"/>
      <c r="F26" s="107"/>
      <c r="G26" s="108"/>
      <c r="H26" s="109"/>
      <c r="I26" s="96"/>
      <c r="J26" s="107"/>
      <c r="K26" s="97"/>
      <c r="L26" s="8">
        <v>3074</v>
      </c>
      <c r="M26" s="8"/>
      <c r="N26" s="8"/>
      <c r="O26" s="121"/>
      <c r="P26" s="122"/>
      <c r="Q26" s="123"/>
      <c r="R26" s="121"/>
      <c r="S26" s="122"/>
      <c r="T26" s="123"/>
      <c r="U26" s="121"/>
      <c r="V26" s="123"/>
      <c r="W26" s="8"/>
      <c r="X26" s="6">
        <v>45</v>
      </c>
      <c r="Y26" s="6">
        <v>11</v>
      </c>
      <c r="Z26" s="6">
        <v>29</v>
      </c>
      <c r="AA26" s="7">
        <f>SUM(F26:Z26)</f>
        <v>3159</v>
      </c>
    </row>
    <row r="27" spans="1:27" ht="27" customHeight="1">
      <c r="A27" s="5">
        <v>20300</v>
      </c>
      <c r="B27" s="104" t="s">
        <v>34</v>
      </c>
      <c r="C27" s="105"/>
      <c r="D27" s="105"/>
      <c r="E27" s="14"/>
      <c r="F27" s="107">
        <v>161</v>
      </c>
      <c r="G27" s="108"/>
      <c r="H27" s="109"/>
      <c r="I27" s="96">
        <v>172</v>
      </c>
      <c r="J27" s="107"/>
      <c r="K27" s="97"/>
      <c r="L27" s="8">
        <v>1283</v>
      </c>
      <c r="M27" s="8"/>
      <c r="N27" s="8"/>
      <c r="O27" s="121">
        <v>2350</v>
      </c>
      <c r="P27" s="122"/>
      <c r="Q27" s="123"/>
      <c r="R27" s="121"/>
      <c r="S27" s="122"/>
      <c r="T27" s="123"/>
      <c r="U27" s="121">
        <v>2190</v>
      </c>
      <c r="V27" s="123"/>
      <c r="W27" s="8">
        <v>137</v>
      </c>
      <c r="X27" s="6">
        <v>264</v>
      </c>
      <c r="Y27" s="6">
        <v>23</v>
      </c>
      <c r="Z27" s="6">
        <v>61</v>
      </c>
      <c r="AA27" s="7">
        <f>SUM(F27:Z27)</f>
        <v>6641</v>
      </c>
    </row>
    <row r="28" spans="1:27" ht="15">
      <c r="A28" s="5">
        <v>20400</v>
      </c>
      <c r="B28" s="104" t="s">
        <v>35</v>
      </c>
      <c r="C28" s="105"/>
      <c r="D28" s="105"/>
      <c r="E28" s="106"/>
      <c r="F28" s="124"/>
      <c r="G28" s="125"/>
      <c r="H28" s="126"/>
      <c r="I28" s="127"/>
      <c r="J28" s="124"/>
      <c r="K28" s="128"/>
      <c r="L28" s="13"/>
      <c r="M28" s="13"/>
      <c r="N28" s="13"/>
      <c r="O28" s="118"/>
      <c r="P28" s="119"/>
      <c r="Q28" s="120"/>
      <c r="R28" s="118"/>
      <c r="S28" s="119"/>
      <c r="T28" s="120"/>
      <c r="U28" s="118"/>
      <c r="V28" s="120"/>
      <c r="W28" s="13"/>
      <c r="X28" s="13"/>
      <c r="Y28" s="13"/>
      <c r="Z28" s="13"/>
      <c r="AA28" s="13"/>
    </row>
    <row r="29" spans="1:27" ht="15">
      <c r="A29" s="4">
        <v>20401</v>
      </c>
      <c r="B29" s="129" t="s">
        <v>36</v>
      </c>
      <c r="C29" s="105"/>
      <c r="D29" s="105"/>
      <c r="E29" s="106"/>
      <c r="F29" s="107"/>
      <c r="G29" s="108"/>
      <c r="H29" s="109"/>
      <c r="I29" s="96"/>
      <c r="J29" s="107"/>
      <c r="K29" s="97"/>
      <c r="L29" s="8">
        <v>35931</v>
      </c>
      <c r="M29" s="8"/>
      <c r="N29" s="8"/>
      <c r="O29" s="121">
        <v>505</v>
      </c>
      <c r="P29" s="122"/>
      <c r="Q29" s="123"/>
      <c r="R29" s="121"/>
      <c r="S29" s="122"/>
      <c r="T29" s="123"/>
      <c r="U29" s="121">
        <f>99/7944*7230</f>
        <v>90.10196374622356</v>
      </c>
      <c r="V29" s="123"/>
      <c r="W29" s="8">
        <v>405</v>
      </c>
      <c r="X29" s="6">
        <v>532</v>
      </c>
      <c r="Y29" s="6">
        <v>138</v>
      </c>
      <c r="Z29" s="6">
        <v>364</v>
      </c>
      <c r="AA29" s="7">
        <f>SUM(F29:Z29)</f>
        <v>37965.10196374622</v>
      </c>
    </row>
    <row r="30" spans="1:27" ht="15">
      <c r="A30" s="4">
        <v>20402</v>
      </c>
      <c r="B30" s="129" t="s">
        <v>37</v>
      </c>
      <c r="C30" s="105"/>
      <c r="D30" s="105"/>
      <c r="E30" s="106"/>
      <c r="F30" s="107">
        <v>3902</v>
      </c>
      <c r="G30" s="108"/>
      <c r="H30" s="109"/>
      <c r="I30" s="96"/>
      <c r="J30" s="107"/>
      <c r="K30" s="97"/>
      <c r="L30" s="8">
        <v>3942</v>
      </c>
      <c r="M30" s="8"/>
      <c r="N30" s="8"/>
      <c r="O30" s="121"/>
      <c r="P30" s="122"/>
      <c r="Q30" s="123"/>
      <c r="R30" s="121"/>
      <c r="S30" s="122"/>
      <c r="T30" s="123"/>
      <c r="U30" s="121"/>
      <c r="V30" s="123"/>
      <c r="W30" s="8"/>
      <c r="X30" s="6">
        <v>57</v>
      </c>
      <c r="Y30" s="6">
        <v>15</v>
      </c>
      <c r="Z30" s="6">
        <v>40</v>
      </c>
      <c r="AA30" s="7">
        <f>SUM(F30:Z30)</f>
        <v>7956</v>
      </c>
    </row>
    <row r="31" spans="1:27" ht="15">
      <c r="A31" s="5">
        <v>20500</v>
      </c>
      <c r="B31" s="104" t="s">
        <v>38</v>
      </c>
      <c r="C31" s="105"/>
      <c r="D31" s="105"/>
      <c r="E31" s="106"/>
      <c r="F31" s="107"/>
      <c r="G31" s="108"/>
      <c r="H31" s="109"/>
      <c r="I31" s="96"/>
      <c r="J31" s="107"/>
      <c r="K31" s="97"/>
      <c r="L31" s="8">
        <v>4365</v>
      </c>
      <c r="M31" s="8"/>
      <c r="N31" s="8"/>
      <c r="O31" s="121"/>
      <c r="P31" s="122"/>
      <c r="Q31" s="123"/>
      <c r="R31" s="121"/>
      <c r="S31" s="122"/>
      <c r="T31" s="123"/>
      <c r="U31" s="121"/>
      <c r="V31" s="123"/>
      <c r="W31" s="8"/>
      <c r="X31" s="6">
        <v>64</v>
      </c>
      <c r="Y31" s="6">
        <v>16</v>
      </c>
      <c r="Z31" s="6">
        <v>42</v>
      </c>
      <c r="AA31" s="7">
        <f>SUM(F31:Z31)</f>
        <v>4487</v>
      </c>
    </row>
    <row r="32" spans="1:27" ht="21.75" customHeight="1">
      <c r="A32" s="4">
        <v>20600</v>
      </c>
      <c r="B32" s="104" t="s">
        <v>39</v>
      </c>
      <c r="C32" s="105"/>
      <c r="D32" s="105"/>
      <c r="E32" s="106"/>
      <c r="F32" s="124"/>
      <c r="G32" s="125"/>
      <c r="H32" s="126"/>
      <c r="I32" s="127"/>
      <c r="J32" s="124"/>
      <c r="K32" s="128"/>
      <c r="L32" s="13"/>
      <c r="M32" s="13"/>
      <c r="N32" s="13"/>
      <c r="O32" s="118"/>
      <c r="P32" s="119"/>
      <c r="Q32" s="120"/>
      <c r="R32" s="118"/>
      <c r="S32" s="119"/>
      <c r="T32" s="120"/>
      <c r="U32" s="118"/>
      <c r="V32" s="120"/>
      <c r="W32" s="13"/>
      <c r="X32" s="13"/>
      <c r="Y32" s="13"/>
      <c r="Z32" s="13"/>
      <c r="AA32" s="13"/>
    </row>
    <row r="33" spans="1:27" ht="15">
      <c r="A33" s="5">
        <v>20601</v>
      </c>
      <c r="B33" s="129" t="s">
        <v>40</v>
      </c>
      <c r="C33" s="105"/>
      <c r="D33" s="105"/>
      <c r="E33" s="106"/>
      <c r="F33" s="107">
        <f>12565-3902</f>
        <v>8663</v>
      </c>
      <c r="G33" s="108"/>
      <c r="H33" s="109"/>
      <c r="I33" s="96">
        <v>114</v>
      </c>
      <c r="J33" s="107"/>
      <c r="K33" s="97"/>
      <c r="L33" s="8">
        <v>52983</v>
      </c>
      <c r="M33" s="8"/>
      <c r="N33" s="8">
        <f>5432-924</f>
        <v>4508</v>
      </c>
      <c r="O33" s="121">
        <v>7200</v>
      </c>
      <c r="P33" s="122"/>
      <c r="Q33" s="123"/>
      <c r="R33" s="121"/>
      <c r="S33" s="122"/>
      <c r="T33" s="123"/>
      <c r="U33" s="121">
        <v>770</v>
      </c>
      <c r="V33" s="123"/>
      <c r="W33" s="8">
        <v>2904</v>
      </c>
      <c r="X33" s="6">
        <v>1223</v>
      </c>
      <c r="Y33" s="6">
        <v>296</v>
      </c>
      <c r="Z33" s="6">
        <v>781</v>
      </c>
      <c r="AA33" s="7">
        <f>SUM(F33:Z33)</f>
        <v>79442</v>
      </c>
    </row>
    <row r="34" spans="1:27" ht="24.75" customHeight="1">
      <c r="A34" s="5">
        <v>20602</v>
      </c>
      <c r="B34" s="129" t="s">
        <v>41</v>
      </c>
      <c r="C34" s="105"/>
      <c r="D34" s="105"/>
      <c r="E34" s="106"/>
      <c r="F34" s="107"/>
      <c r="G34" s="108"/>
      <c r="H34" s="109"/>
      <c r="I34" s="96"/>
      <c r="J34" s="107"/>
      <c r="K34" s="97"/>
      <c r="L34" s="8"/>
      <c r="M34" s="8"/>
      <c r="N34" s="8"/>
      <c r="O34" s="121"/>
      <c r="P34" s="122"/>
      <c r="Q34" s="123"/>
      <c r="R34" s="121"/>
      <c r="S34" s="122"/>
      <c r="T34" s="123"/>
      <c r="U34" s="121"/>
      <c r="V34" s="123"/>
      <c r="W34" s="8"/>
      <c r="X34" s="6"/>
      <c r="Y34" s="6"/>
      <c r="Z34" s="6"/>
      <c r="AA34" s="7">
        <f>SUM(F34:Z34)</f>
        <v>0</v>
      </c>
    </row>
    <row r="35" spans="1:27" ht="24.75" customHeight="1">
      <c r="A35" s="5">
        <v>20603</v>
      </c>
      <c r="B35" s="129" t="s">
        <v>42</v>
      </c>
      <c r="C35" s="105"/>
      <c r="D35" s="105"/>
      <c r="E35" s="106"/>
      <c r="F35" s="107"/>
      <c r="G35" s="108"/>
      <c r="H35" s="109"/>
      <c r="I35" s="96"/>
      <c r="J35" s="107"/>
      <c r="K35" s="97"/>
      <c r="L35" s="8"/>
      <c r="M35" s="8"/>
      <c r="N35" s="8"/>
      <c r="O35" s="121"/>
      <c r="P35" s="122"/>
      <c r="Q35" s="123"/>
      <c r="R35" s="121"/>
      <c r="S35" s="122"/>
      <c r="T35" s="123"/>
      <c r="U35" s="121"/>
      <c r="V35" s="123"/>
      <c r="W35" s="8"/>
      <c r="X35" s="6"/>
      <c r="Y35" s="6"/>
      <c r="Z35" s="6"/>
      <c r="AA35" s="7">
        <f>SUM(F35:Z35)</f>
        <v>0</v>
      </c>
    </row>
    <row r="36" spans="1:27" ht="24.75" customHeight="1">
      <c r="A36" s="5">
        <v>20700</v>
      </c>
      <c r="B36" s="104" t="s">
        <v>43</v>
      </c>
      <c r="C36" s="105"/>
      <c r="D36" s="105"/>
      <c r="E36" s="106"/>
      <c r="F36" s="107"/>
      <c r="G36" s="108"/>
      <c r="H36" s="109"/>
      <c r="I36" s="96"/>
      <c r="J36" s="107"/>
      <c r="K36" s="97"/>
      <c r="L36" s="8">
        <v>2536</v>
      </c>
      <c r="M36" s="8"/>
      <c r="N36" s="8"/>
      <c r="O36" s="121"/>
      <c r="P36" s="122"/>
      <c r="Q36" s="123"/>
      <c r="R36" s="121"/>
      <c r="S36" s="122"/>
      <c r="T36" s="123"/>
      <c r="U36" s="121"/>
      <c r="V36" s="123"/>
      <c r="W36" s="8"/>
      <c r="X36" s="6">
        <v>37</v>
      </c>
      <c r="Y36" s="6">
        <v>9</v>
      </c>
      <c r="Z36" s="6">
        <v>24</v>
      </c>
      <c r="AA36" s="7">
        <f>SUM(F36:Z36)</f>
        <v>2606</v>
      </c>
    </row>
    <row r="37" spans="1:27" ht="15">
      <c r="A37" s="5">
        <v>20800</v>
      </c>
      <c r="B37" s="130" t="s">
        <v>44</v>
      </c>
      <c r="C37" s="131"/>
      <c r="D37" s="131"/>
      <c r="E37" s="132"/>
      <c r="F37" s="124"/>
      <c r="G37" s="125"/>
      <c r="H37" s="126"/>
      <c r="I37" s="127"/>
      <c r="J37" s="124"/>
      <c r="K37" s="128"/>
      <c r="L37" s="13"/>
      <c r="M37" s="13"/>
      <c r="N37" s="13"/>
      <c r="O37" s="118"/>
      <c r="P37" s="119"/>
      <c r="Q37" s="120"/>
      <c r="R37" s="118"/>
      <c r="S37" s="119"/>
      <c r="T37" s="120"/>
      <c r="U37" s="118"/>
      <c r="V37" s="120"/>
      <c r="W37" s="13"/>
      <c r="X37" s="13"/>
      <c r="Y37" s="13"/>
      <c r="Z37" s="13"/>
      <c r="AA37" s="26"/>
    </row>
    <row r="38" spans="1:27" ht="15">
      <c r="A38" s="5">
        <v>20801</v>
      </c>
      <c r="B38" s="130" t="s">
        <v>45</v>
      </c>
      <c r="C38" s="131"/>
      <c r="D38" s="131"/>
      <c r="E38" s="132"/>
      <c r="F38" s="107">
        <v>1287</v>
      </c>
      <c r="G38" s="108"/>
      <c r="H38" s="109"/>
      <c r="I38" s="96">
        <v>183</v>
      </c>
      <c r="J38" s="107"/>
      <c r="K38" s="97"/>
      <c r="L38" s="8">
        <v>27</v>
      </c>
      <c r="M38" s="8">
        <v>2654</v>
      </c>
      <c r="N38" s="8">
        <v>4311</v>
      </c>
      <c r="O38" s="121">
        <v>5760</v>
      </c>
      <c r="P38" s="122"/>
      <c r="Q38" s="123"/>
      <c r="R38" s="121"/>
      <c r="S38" s="133"/>
      <c r="T38" s="134"/>
      <c r="U38" s="121">
        <f>1250+74-29</f>
        <v>1295</v>
      </c>
      <c r="V38" s="134"/>
      <c r="W38" s="8"/>
      <c r="X38" s="6">
        <v>122</v>
      </c>
      <c r="Y38" s="6">
        <v>57</v>
      </c>
      <c r="Z38" s="6">
        <v>150</v>
      </c>
      <c r="AA38" s="7">
        <f aca="true" t="shared" si="1" ref="AA38:AA45">SUM(F38:Z38)</f>
        <v>15846</v>
      </c>
    </row>
    <row r="39" spans="1:27" ht="20.25" customHeight="1">
      <c r="A39" s="5">
        <v>20802</v>
      </c>
      <c r="B39" s="130" t="s">
        <v>46</v>
      </c>
      <c r="C39" s="131"/>
      <c r="D39" s="131"/>
      <c r="E39" s="132"/>
      <c r="F39" s="107"/>
      <c r="G39" s="108"/>
      <c r="H39" s="109"/>
      <c r="I39" s="96">
        <v>7</v>
      </c>
      <c r="J39" s="107"/>
      <c r="K39" s="97"/>
      <c r="L39" s="8">
        <v>38</v>
      </c>
      <c r="M39" s="8">
        <v>2264</v>
      </c>
      <c r="N39" s="8"/>
      <c r="O39" s="121">
        <v>4960</v>
      </c>
      <c r="P39" s="122"/>
      <c r="Q39" s="123"/>
      <c r="R39" s="121"/>
      <c r="S39" s="133"/>
      <c r="T39" s="134"/>
      <c r="U39" s="121">
        <v>720</v>
      </c>
      <c r="V39" s="134"/>
      <c r="W39" s="8">
        <v>33</v>
      </c>
      <c r="X39" s="6">
        <v>58</v>
      </c>
      <c r="Y39" s="6">
        <v>30</v>
      </c>
      <c r="Z39" s="6">
        <v>79</v>
      </c>
      <c r="AA39" s="7">
        <f t="shared" si="1"/>
        <v>8189</v>
      </c>
    </row>
    <row r="40" spans="1:27" ht="15">
      <c r="A40" s="5">
        <v>20803</v>
      </c>
      <c r="B40" s="135" t="s">
        <v>47</v>
      </c>
      <c r="C40" s="131"/>
      <c r="D40" s="131"/>
      <c r="E40" s="132"/>
      <c r="F40" s="107">
        <v>271</v>
      </c>
      <c r="G40" s="108"/>
      <c r="H40" s="109"/>
      <c r="I40" s="96">
        <v>55</v>
      </c>
      <c r="J40" s="107"/>
      <c r="K40" s="97"/>
      <c r="L40" s="8">
        <v>2331</v>
      </c>
      <c r="M40" s="8">
        <v>105</v>
      </c>
      <c r="N40" s="8"/>
      <c r="O40" s="121">
        <v>8330</v>
      </c>
      <c r="P40" s="122"/>
      <c r="Q40" s="123"/>
      <c r="R40" s="121"/>
      <c r="S40" s="133"/>
      <c r="T40" s="134"/>
      <c r="U40" s="121">
        <v>1350</v>
      </c>
      <c r="V40" s="134"/>
      <c r="W40" s="8">
        <v>900</v>
      </c>
      <c r="X40" s="6">
        <v>40</v>
      </c>
      <c r="Y40" s="6">
        <v>50</v>
      </c>
      <c r="Z40" s="6">
        <v>132</v>
      </c>
      <c r="AA40" s="24">
        <f t="shared" si="1"/>
        <v>13564</v>
      </c>
    </row>
    <row r="41" spans="1:27" ht="15" customHeight="1">
      <c r="A41" s="5">
        <v>20804</v>
      </c>
      <c r="B41" s="135" t="s">
        <v>48</v>
      </c>
      <c r="C41" s="131"/>
      <c r="D41" s="131"/>
      <c r="E41" s="132"/>
      <c r="F41" s="107"/>
      <c r="G41" s="108"/>
      <c r="H41" s="109"/>
      <c r="I41" s="96"/>
      <c r="J41" s="107"/>
      <c r="K41" s="97"/>
      <c r="L41" s="8">
        <v>245</v>
      </c>
      <c r="M41" s="8"/>
      <c r="N41" s="8"/>
      <c r="O41" s="121">
        <v>2590</v>
      </c>
      <c r="P41" s="122"/>
      <c r="Q41" s="123"/>
      <c r="R41" s="121"/>
      <c r="S41" s="133"/>
      <c r="T41" s="134"/>
      <c r="U41" s="121"/>
      <c r="V41" s="134"/>
      <c r="W41" s="8">
        <v>204</v>
      </c>
      <c r="X41" s="6">
        <v>18</v>
      </c>
      <c r="Y41" s="6">
        <v>11</v>
      </c>
      <c r="Z41" s="6">
        <v>29</v>
      </c>
      <c r="AA41" s="7">
        <f t="shared" si="1"/>
        <v>3097</v>
      </c>
    </row>
    <row r="42" spans="1:27" ht="15">
      <c r="A42" s="5">
        <v>20805</v>
      </c>
      <c r="B42" s="135" t="s">
        <v>49</v>
      </c>
      <c r="C42" s="131"/>
      <c r="D42" s="131"/>
      <c r="E42" s="132"/>
      <c r="F42" s="138">
        <v>189</v>
      </c>
      <c r="G42" s="139"/>
      <c r="H42" s="140"/>
      <c r="I42" s="141">
        <v>22</v>
      </c>
      <c r="J42" s="138"/>
      <c r="K42" s="142"/>
      <c r="L42" s="22">
        <v>1155</v>
      </c>
      <c r="M42" s="22"/>
      <c r="N42" s="22">
        <v>258</v>
      </c>
      <c r="O42" s="121">
        <v>3940</v>
      </c>
      <c r="P42" s="122"/>
      <c r="Q42" s="123"/>
      <c r="R42" s="143"/>
      <c r="S42" s="144"/>
      <c r="T42" s="145"/>
      <c r="U42" s="121">
        <v>520</v>
      </c>
      <c r="V42" s="134"/>
      <c r="W42" s="22">
        <v>297</v>
      </c>
      <c r="X42" s="6">
        <v>23</v>
      </c>
      <c r="Y42" s="6">
        <v>24</v>
      </c>
      <c r="Z42" s="6">
        <v>63</v>
      </c>
      <c r="AA42" s="24">
        <f t="shared" si="1"/>
        <v>6491</v>
      </c>
    </row>
    <row r="43" spans="1:27" ht="15">
      <c r="A43" s="5">
        <v>20806</v>
      </c>
      <c r="B43" s="135" t="s">
        <v>50</v>
      </c>
      <c r="C43" s="136"/>
      <c r="D43" s="136"/>
      <c r="E43" s="137"/>
      <c r="F43" s="107">
        <v>100</v>
      </c>
      <c r="G43" s="108"/>
      <c r="H43" s="109"/>
      <c r="I43" s="96"/>
      <c r="J43" s="107"/>
      <c r="K43" s="97"/>
      <c r="L43" s="8">
        <v>2490</v>
      </c>
      <c r="M43" s="8"/>
      <c r="N43" s="8">
        <v>948</v>
      </c>
      <c r="O43" s="121">
        <v>1735</v>
      </c>
      <c r="P43" s="122"/>
      <c r="Q43" s="123"/>
      <c r="R43" s="121"/>
      <c r="S43" s="133"/>
      <c r="T43" s="134"/>
      <c r="U43" s="121">
        <f>168/7944*7230</f>
        <v>152.90030211480362</v>
      </c>
      <c r="V43" s="134"/>
      <c r="W43" s="8"/>
      <c r="X43" s="6">
        <v>215</v>
      </c>
      <c r="Y43" s="6">
        <v>20</v>
      </c>
      <c r="Z43" s="6">
        <v>53</v>
      </c>
      <c r="AA43" s="7">
        <f t="shared" si="1"/>
        <v>5713.900302114804</v>
      </c>
    </row>
    <row r="44" spans="1:27" ht="15">
      <c r="A44" s="5">
        <v>20807</v>
      </c>
      <c r="B44" s="129" t="s">
        <v>51</v>
      </c>
      <c r="C44" s="146"/>
      <c r="D44" s="146"/>
      <c r="E44" s="147"/>
      <c r="F44" s="107"/>
      <c r="G44" s="108"/>
      <c r="H44" s="109"/>
      <c r="I44" s="96"/>
      <c r="J44" s="107"/>
      <c r="K44" s="97"/>
      <c r="L44" s="8"/>
      <c r="M44" s="8"/>
      <c r="N44" s="8"/>
      <c r="O44" s="121"/>
      <c r="P44" s="122"/>
      <c r="Q44" s="123"/>
      <c r="R44" s="121"/>
      <c r="S44" s="133"/>
      <c r="T44" s="134"/>
      <c r="U44" s="121"/>
      <c r="V44" s="134"/>
      <c r="W44" s="8"/>
      <c r="X44" s="6"/>
      <c r="Y44" s="6"/>
      <c r="Z44" s="6"/>
      <c r="AA44" s="7">
        <f t="shared" si="1"/>
        <v>0</v>
      </c>
    </row>
    <row r="45" spans="1:27" ht="15">
      <c r="A45" s="5">
        <v>20808</v>
      </c>
      <c r="B45" s="129" t="s">
        <v>52</v>
      </c>
      <c r="C45" s="105"/>
      <c r="D45" s="105"/>
      <c r="E45" s="106"/>
      <c r="F45" s="107"/>
      <c r="G45" s="108"/>
      <c r="H45" s="109"/>
      <c r="I45" s="96"/>
      <c r="J45" s="107"/>
      <c r="K45" s="97"/>
      <c r="L45" s="8"/>
      <c r="M45" s="8"/>
      <c r="N45" s="8"/>
      <c r="O45" s="121"/>
      <c r="P45" s="122"/>
      <c r="Q45" s="123"/>
      <c r="R45" s="121"/>
      <c r="S45" s="133"/>
      <c r="T45" s="134"/>
      <c r="U45" s="121"/>
      <c r="V45" s="134"/>
      <c r="W45" s="8"/>
      <c r="X45" s="6"/>
      <c r="Y45" s="6"/>
      <c r="Z45" s="6"/>
      <c r="AA45" s="7">
        <f t="shared" si="1"/>
        <v>0</v>
      </c>
    </row>
    <row r="46" spans="1:27" ht="15">
      <c r="A46" s="4">
        <v>20900</v>
      </c>
      <c r="B46" s="104" t="s">
        <v>53</v>
      </c>
      <c r="C46" s="105"/>
      <c r="D46" s="105"/>
      <c r="E46" s="106"/>
      <c r="F46" s="124"/>
      <c r="G46" s="125"/>
      <c r="H46" s="126"/>
      <c r="I46" s="127"/>
      <c r="J46" s="124"/>
      <c r="K46" s="128"/>
      <c r="L46" s="13"/>
      <c r="M46" s="13"/>
      <c r="N46" s="13"/>
      <c r="O46" s="118"/>
      <c r="P46" s="119"/>
      <c r="Q46" s="120"/>
      <c r="R46" s="118"/>
      <c r="S46" s="119"/>
      <c r="T46" s="120"/>
      <c r="U46" s="118"/>
      <c r="V46" s="120"/>
      <c r="W46" s="13"/>
      <c r="X46" s="13"/>
      <c r="Y46" s="13"/>
      <c r="Z46" s="13"/>
      <c r="AA46" s="26"/>
    </row>
    <row r="47" spans="1:27" ht="15">
      <c r="A47" s="5">
        <v>20901</v>
      </c>
      <c r="B47" s="129" t="s">
        <v>47</v>
      </c>
      <c r="C47" s="105"/>
      <c r="D47" s="105"/>
      <c r="E47" s="106"/>
      <c r="F47" s="107">
        <v>65</v>
      </c>
      <c r="G47" s="108"/>
      <c r="H47" s="109"/>
      <c r="I47" s="96">
        <v>32</v>
      </c>
      <c r="J47" s="107"/>
      <c r="K47" s="97"/>
      <c r="L47" s="8">
        <v>546</v>
      </c>
      <c r="M47" s="8"/>
      <c r="N47" s="8">
        <v>516</v>
      </c>
      <c r="O47" s="121"/>
      <c r="P47" s="122"/>
      <c r="Q47" s="123"/>
      <c r="R47" s="121"/>
      <c r="S47" s="122"/>
      <c r="T47" s="123"/>
      <c r="U47" s="121"/>
      <c r="V47" s="123"/>
      <c r="W47" s="8"/>
      <c r="X47" s="6">
        <v>17</v>
      </c>
      <c r="Y47" s="6">
        <v>4</v>
      </c>
      <c r="Z47" s="6">
        <v>11</v>
      </c>
      <c r="AA47" s="7">
        <f aca="true" t="shared" si="2" ref="AA47:AA52">SUM(F47:Z47)</f>
        <v>1191</v>
      </c>
    </row>
    <row r="48" spans="1:27" ht="16.5" customHeight="1">
      <c r="A48" s="5">
        <v>20902</v>
      </c>
      <c r="B48" s="129" t="s">
        <v>48</v>
      </c>
      <c r="C48" s="105"/>
      <c r="D48" s="105"/>
      <c r="E48" s="106"/>
      <c r="F48" s="107"/>
      <c r="G48" s="108"/>
      <c r="H48" s="109"/>
      <c r="I48" s="96"/>
      <c r="J48" s="107"/>
      <c r="K48" s="97"/>
      <c r="L48" s="8">
        <v>208</v>
      </c>
      <c r="M48" s="8"/>
      <c r="N48" s="8"/>
      <c r="O48" s="121"/>
      <c r="P48" s="122"/>
      <c r="Q48" s="123"/>
      <c r="R48" s="121"/>
      <c r="S48" s="122"/>
      <c r="T48" s="123"/>
      <c r="U48" s="121"/>
      <c r="V48" s="123"/>
      <c r="W48" s="8"/>
      <c r="X48" s="6">
        <v>2</v>
      </c>
      <c r="Y48" s="6">
        <v>1</v>
      </c>
      <c r="Z48" s="6">
        <v>3</v>
      </c>
      <c r="AA48" s="7">
        <f t="shared" si="2"/>
        <v>214</v>
      </c>
    </row>
    <row r="49" spans="1:27" ht="16.5" customHeight="1">
      <c r="A49" s="5">
        <v>20903</v>
      </c>
      <c r="B49" s="135" t="s">
        <v>49</v>
      </c>
      <c r="C49" s="131"/>
      <c r="D49" s="131"/>
      <c r="E49" s="132"/>
      <c r="F49" s="138">
        <v>46</v>
      </c>
      <c r="G49" s="139"/>
      <c r="H49" s="140"/>
      <c r="I49" s="141">
        <v>5</v>
      </c>
      <c r="J49" s="138"/>
      <c r="K49" s="142"/>
      <c r="L49" s="8">
        <v>280</v>
      </c>
      <c r="M49" s="22"/>
      <c r="N49" s="22"/>
      <c r="O49" s="143"/>
      <c r="P49" s="148"/>
      <c r="Q49" s="149"/>
      <c r="R49" s="143"/>
      <c r="S49" s="148"/>
      <c r="T49" s="149"/>
      <c r="U49" s="121"/>
      <c r="V49" s="123"/>
      <c r="W49" s="22"/>
      <c r="X49" s="6">
        <v>4</v>
      </c>
      <c r="Y49" s="6">
        <v>1</v>
      </c>
      <c r="Z49" s="6">
        <v>3</v>
      </c>
      <c r="AA49" s="24">
        <f t="shared" si="2"/>
        <v>339</v>
      </c>
    </row>
    <row r="50" spans="1:27" ht="15">
      <c r="A50" s="5">
        <v>20904</v>
      </c>
      <c r="B50" s="129" t="s">
        <v>50</v>
      </c>
      <c r="C50" s="105"/>
      <c r="D50" s="105"/>
      <c r="E50" s="106"/>
      <c r="F50" s="107">
        <v>2</v>
      </c>
      <c r="G50" s="108"/>
      <c r="H50" s="109"/>
      <c r="I50" s="96"/>
      <c r="J50" s="107"/>
      <c r="K50" s="97"/>
      <c r="L50" s="8">
        <v>56</v>
      </c>
      <c r="M50" s="8"/>
      <c r="N50" s="8"/>
      <c r="O50" s="121"/>
      <c r="P50" s="122"/>
      <c r="Q50" s="123"/>
      <c r="R50" s="121"/>
      <c r="S50" s="122"/>
      <c r="T50" s="123"/>
      <c r="U50" s="121"/>
      <c r="V50" s="123"/>
      <c r="W50" s="8"/>
      <c r="X50" s="6"/>
      <c r="Y50" s="6"/>
      <c r="Z50" s="6"/>
      <c r="AA50" s="7">
        <f t="shared" si="2"/>
        <v>58</v>
      </c>
    </row>
    <row r="51" spans="1:27" ht="15">
      <c r="A51" s="4">
        <v>20905</v>
      </c>
      <c r="B51" s="129" t="s">
        <v>52</v>
      </c>
      <c r="C51" s="105"/>
      <c r="D51" s="105"/>
      <c r="E51" s="106"/>
      <c r="F51" s="107"/>
      <c r="G51" s="108"/>
      <c r="H51" s="109"/>
      <c r="I51" s="96"/>
      <c r="J51" s="107"/>
      <c r="K51" s="97"/>
      <c r="L51" s="8"/>
      <c r="M51" s="8"/>
      <c r="N51" s="8"/>
      <c r="O51" s="121"/>
      <c r="P51" s="122"/>
      <c r="Q51" s="123"/>
      <c r="R51" s="121"/>
      <c r="S51" s="122"/>
      <c r="T51" s="123"/>
      <c r="U51" s="121"/>
      <c r="V51" s="123"/>
      <c r="W51" s="8"/>
      <c r="X51" s="6"/>
      <c r="Y51" s="6"/>
      <c r="Z51" s="6"/>
      <c r="AA51" s="7">
        <f t="shared" si="2"/>
        <v>0</v>
      </c>
    </row>
    <row r="52" spans="1:27" ht="15">
      <c r="A52" s="5">
        <v>20906</v>
      </c>
      <c r="B52" s="129" t="s">
        <v>51</v>
      </c>
      <c r="C52" s="105"/>
      <c r="D52" s="105"/>
      <c r="E52" s="106"/>
      <c r="F52" s="107"/>
      <c r="G52" s="108"/>
      <c r="H52" s="109"/>
      <c r="I52" s="96"/>
      <c r="J52" s="107"/>
      <c r="K52" s="97"/>
      <c r="L52" s="8"/>
      <c r="M52" s="8"/>
      <c r="N52" s="8"/>
      <c r="O52" s="121"/>
      <c r="P52" s="122"/>
      <c r="Q52" s="123"/>
      <c r="R52" s="121"/>
      <c r="S52" s="133"/>
      <c r="T52" s="134"/>
      <c r="U52" s="121"/>
      <c r="V52" s="134"/>
      <c r="W52" s="8"/>
      <c r="X52" s="6"/>
      <c r="Y52" s="6"/>
      <c r="Z52" s="6"/>
      <c r="AA52" s="7">
        <f t="shared" si="2"/>
        <v>0</v>
      </c>
    </row>
    <row r="53" spans="1:27" ht="15">
      <c r="A53" s="4">
        <v>21000</v>
      </c>
      <c r="B53" s="104" t="s">
        <v>54</v>
      </c>
      <c r="C53" s="105"/>
      <c r="D53" s="105"/>
      <c r="E53" s="106"/>
      <c r="F53" s="124"/>
      <c r="G53" s="125"/>
      <c r="H53" s="126"/>
      <c r="I53" s="127"/>
      <c r="J53" s="124"/>
      <c r="K53" s="128"/>
      <c r="L53" s="13"/>
      <c r="M53" s="13"/>
      <c r="N53" s="13"/>
      <c r="O53" s="118"/>
      <c r="P53" s="119"/>
      <c r="Q53" s="120"/>
      <c r="R53" s="118"/>
      <c r="S53" s="119"/>
      <c r="T53" s="120"/>
      <c r="U53" s="118"/>
      <c r="V53" s="120"/>
      <c r="W53" s="13"/>
      <c r="X53" s="13"/>
      <c r="Y53" s="13"/>
      <c r="Z53" s="13"/>
      <c r="AA53" s="26"/>
    </row>
    <row r="54" spans="1:27" ht="15">
      <c r="A54" s="5">
        <v>21001</v>
      </c>
      <c r="B54" s="129" t="s">
        <v>55</v>
      </c>
      <c r="C54" s="105"/>
      <c r="D54" s="105"/>
      <c r="E54" s="106"/>
      <c r="F54" s="107">
        <v>108</v>
      </c>
      <c r="G54" s="108"/>
      <c r="H54" s="109"/>
      <c r="I54" s="96">
        <v>50</v>
      </c>
      <c r="J54" s="107"/>
      <c r="K54" s="97"/>
      <c r="L54" s="8">
        <v>932</v>
      </c>
      <c r="M54" s="8"/>
      <c r="N54" s="8">
        <v>1725</v>
      </c>
      <c r="O54" s="121">
        <v>628</v>
      </c>
      <c r="P54" s="122"/>
      <c r="Q54" s="123"/>
      <c r="R54" s="121"/>
      <c r="S54" s="122"/>
      <c r="T54" s="123"/>
      <c r="U54" s="121">
        <v>136</v>
      </c>
      <c r="V54" s="123"/>
      <c r="W54" s="8">
        <v>234</v>
      </c>
      <c r="X54" s="6">
        <v>41</v>
      </c>
      <c r="Y54" s="6">
        <v>14</v>
      </c>
      <c r="Z54" s="6">
        <v>37</v>
      </c>
      <c r="AA54" s="7">
        <f aca="true" t="shared" si="3" ref="AA54:AA60">SUM(F54:Z54)</f>
        <v>3905</v>
      </c>
    </row>
    <row r="55" spans="1:27" ht="15" customHeight="1">
      <c r="A55" s="5">
        <v>21002</v>
      </c>
      <c r="B55" s="129" t="s">
        <v>48</v>
      </c>
      <c r="C55" s="105"/>
      <c r="D55" s="105"/>
      <c r="E55" s="106"/>
      <c r="F55" s="107"/>
      <c r="G55" s="108"/>
      <c r="H55" s="109"/>
      <c r="I55" s="96"/>
      <c r="J55" s="107"/>
      <c r="K55" s="97"/>
      <c r="L55" s="8">
        <v>1039</v>
      </c>
      <c r="M55" s="8"/>
      <c r="N55" s="8"/>
      <c r="O55" s="121"/>
      <c r="P55" s="122"/>
      <c r="Q55" s="123"/>
      <c r="R55" s="121"/>
      <c r="S55" s="122"/>
      <c r="T55" s="123"/>
      <c r="U55" s="121"/>
      <c r="V55" s="123"/>
      <c r="W55" s="8"/>
      <c r="X55" s="6">
        <v>15</v>
      </c>
      <c r="Y55" s="6">
        <v>4</v>
      </c>
      <c r="Z55" s="6">
        <v>11</v>
      </c>
      <c r="AA55" s="7">
        <f t="shared" si="3"/>
        <v>1069</v>
      </c>
    </row>
    <row r="56" spans="1:27" ht="15">
      <c r="A56" s="5">
        <v>21003</v>
      </c>
      <c r="B56" s="135" t="s">
        <v>49</v>
      </c>
      <c r="C56" s="131"/>
      <c r="D56" s="131"/>
      <c r="E56" s="132"/>
      <c r="F56" s="138">
        <v>65</v>
      </c>
      <c r="G56" s="139"/>
      <c r="H56" s="140"/>
      <c r="I56" s="141">
        <v>7</v>
      </c>
      <c r="J56" s="138"/>
      <c r="K56" s="142"/>
      <c r="L56" s="8">
        <v>391</v>
      </c>
      <c r="M56" s="22"/>
      <c r="N56" s="22"/>
      <c r="O56" s="121"/>
      <c r="P56" s="122"/>
      <c r="Q56" s="123"/>
      <c r="R56" s="143"/>
      <c r="S56" s="148"/>
      <c r="T56" s="149"/>
      <c r="U56" s="143"/>
      <c r="V56" s="149"/>
      <c r="W56" s="22"/>
      <c r="X56" s="6">
        <v>9</v>
      </c>
      <c r="Y56" s="6">
        <v>2</v>
      </c>
      <c r="Z56" s="6">
        <v>5</v>
      </c>
      <c r="AA56" s="24">
        <f t="shared" si="3"/>
        <v>479</v>
      </c>
    </row>
    <row r="57" spans="1:27" ht="15">
      <c r="A57" s="5">
        <v>21004</v>
      </c>
      <c r="B57" s="129" t="s">
        <v>50</v>
      </c>
      <c r="C57" s="105"/>
      <c r="D57" s="105"/>
      <c r="E57" s="106"/>
      <c r="F57" s="107">
        <v>756</v>
      </c>
      <c r="G57" s="108"/>
      <c r="H57" s="109"/>
      <c r="I57" s="96">
        <v>7</v>
      </c>
      <c r="J57" s="107"/>
      <c r="K57" s="97"/>
      <c r="L57" s="8">
        <v>18794</v>
      </c>
      <c r="M57" s="8"/>
      <c r="N57" s="8"/>
      <c r="O57" s="121">
        <v>468</v>
      </c>
      <c r="P57" s="122"/>
      <c r="Q57" s="123"/>
      <c r="R57" s="121"/>
      <c r="S57" s="122"/>
      <c r="T57" s="123"/>
      <c r="U57" s="121">
        <v>715</v>
      </c>
      <c r="V57" s="123"/>
      <c r="W57" s="8"/>
      <c r="X57" s="6">
        <v>288</v>
      </c>
      <c r="Y57" s="6">
        <v>77</v>
      </c>
      <c r="Z57" s="6">
        <v>203</v>
      </c>
      <c r="AA57" s="7">
        <f t="shared" si="3"/>
        <v>21308</v>
      </c>
    </row>
    <row r="58" spans="1:28" s="12" customFormat="1" ht="15">
      <c r="A58" s="5">
        <v>21005</v>
      </c>
      <c r="B58" s="129" t="s">
        <v>52</v>
      </c>
      <c r="C58" s="105"/>
      <c r="D58" s="105"/>
      <c r="E58" s="106"/>
      <c r="F58" s="107"/>
      <c r="G58" s="108"/>
      <c r="H58" s="109"/>
      <c r="I58" s="96"/>
      <c r="J58" s="107"/>
      <c r="K58" s="97"/>
      <c r="L58" s="8"/>
      <c r="M58" s="8"/>
      <c r="N58" s="8"/>
      <c r="O58" s="121"/>
      <c r="P58" s="122"/>
      <c r="Q58" s="123"/>
      <c r="R58" s="121"/>
      <c r="S58" s="122"/>
      <c r="T58" s="123"/>
      <c r="U58" s="121"/>
      <c r="V58" s="123"/>
      <c r="W58" s="8"/>
      <c r="X58" s="6"/>
      <c r="Y58" s="6"/>
      <c r="Z58" s="6"/>
      <c r="AA58" s="7">
        <f t="shared" si="3"/>
        <v>0</v>
      </c>
      <c r="AB58" s="28"/>
    </row>
    <row r="59" spans="1:27" ht="15">
      <c r="A59" s="4">
        <v>21006</v>
      </c>
      <c r="B59" s="129" t="s">
        <v>51</v>
      </c>
      <c r="C59" s="105"/>
      <c r="D59" s="105"/>
      <c r="E59" s="106"/>
      <c r="F59" s="107"/>
      <c r="G59" s="108"/>
      <c r="H59" s="109"/>
      <c r="I59" s="96"/>
      <c r="J59" s="107"/>
      <c r="K59" s="97"/>
      <c r="L59" s="8">
        <v>1663</v>
      </c>
      <c r="M59" s="8"/>
      <c r="N59" s="8"/>
      <c r="O59" s="121"/>
      <c r="P59" s="122"/>
      <c r="Q59" s="123"/>
      <c r="R59" s="121"/>
      <c r="S59" s="122"/>
      <c r="T59" s="123"/>
      <c r="U59" s="121"/>
      <c r="V59" s="123"/>
      <c r="W59" s="8"/>
      <c r="X59" s="6">
        <v>24</v>
      </c>
      <c r="Y59" s="6">
        <v>6</v>
      </c>
      <c r="Z59" s="6">
        <v>16</v>
      </c>
      <c r="AA59" s="7">
        <f t="shared" si="3"/>
        <v>1709</v>
      </c>
    </row>
    <row r="60" spans="1:27" ht="15">
      <c r="A60" s="5">
        <v>21100</v>
      </c>
      <c r="B60" s="104" t="s">
        <v>56</v>
      </c>
      <c r="C60" s="105"/>
      <c r="D60" s="105"/>
      <c r="E60" s="106"/>
      <c r="F60" s="107"/>
      <c r="G60" s="108"/>
      <c r="H60" s="109"/>
      <c r="I60" s="96"/>
      <c r="J60" s="107"/>
      <c r="K60" s="97"/>
      <c r="L60" s="8">
        <v>326</v>
      </c>
      <c r="M60" s="8"/>
      <c r="N60" s="8"/>
      <c r="O60" s="121"/>
      <c r="P60" s="122"/>
      <c r="Q60" s="123"/>
      <c r="R60" s="121"/>
      <c r="S60" s="122"/>
      <c r="T60" s="123"/>
      <c r="U60" s="121"/>
      <c r="V60" s="123"/>
      <c r="W60" s="8"/>
      <c r="X60" s="6">
        <v>4</v>
      </c>
      <c r="Y60" s="6">
        <v>1</v>
      </c>
      <c r="Z60" s="6">
        <v>3</v>
      </c>
      <c r="AA60" s="7">
        <f t="shared" si="3"/>
        <v>334</v>
      </c>
    </row>
    <row r="61" spans="1:27" ht="16.5" thickBot="1">
      <c r="A61" s="9">
        <v>29999</v>
      </c>
      <c r="B61" s="113" t="s">
        <v>57</v>
      </c>
      <c r="C61" s="114"/>
      <c r="D61" s="114"/>
      <c r="E61" s="115"/>
      <c r="F61" s="111">
        <f>SUM(F23:H60)</f>
        <v>15615</v>
      </c>
      <c r="G61" s="116"/>
      <c r="H61" s="117"/>
      <c r="I61" s="111">
        <f>SUM(I23:K60)</f>
        <v>663</v>
      </c>
      <c r="J61" s="116"/>
      <c r="K61" s="117"/>
      <c r="L61" s="10">
        <f>SUM(L23:L60)</f>
        <v>152624</v>
      </c>
      <c r="M61" s="10">
        <f>SUM(M23:M60)</f>
        <v>5023</v>
      </c>
      <c r="N61" s="10">
        <f>SUM(N23:N60)</f>
        <v>12266</v>
      </c>
      <c r="O61" s="110">
        <f>SUM(O23:Q60)</f>
        <v>38654</v>
      </c>
      <c r="P61" s="111"/>
      <c r="Q61" s="112"/>
      <c r="R61" s="110">
        <v>0</v>
      </c>
      <c r="S61" s="111"/>
      <c r="T61" s="112"/>
      <c r="U61" s="110">
        <f>SUM(U23:V60)</f>
        <v>7944.462990936556</v>
      </c>
      <c r="V61" s="112"/>
      <c r="W61" s="10">
        <f>SUM(W23:W60)</f>
        <v>5415</v>
      </c>
      <c r="X61" s="10">
        <f>SUM(X23:X60)</f>
        <v>3367</v>
      </c>
      <c r="Y61" s="10">
        <f>SUM(Y23:Y60)</f>
        <v>879</v>
      </c>
      <c r="Z61" s="10">
        <f>SUM(Z23:Z60)</f>
        <v>2321</v>
      </c>
      <c r="AA61" s="11">
        <f>SUM(AA23:AA60)</f>
        <v>244771.46299093656</v>
      </c>
    </row>
    <row r="62" spans="1:27" ht="13.5" thickBot="1">
      <c r="A62" s="9"/>
      <c r="B62" s="100" t="s">
        <v>58</v>
      </c>
      <c r="C62" s="101"/>
      <c r="D62" s="101"/>
      <c r="E62" s="101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</row>
    <row r="63" spans="1:27" ht="15">
      <c r="A63" s="5">
        <v>30100</v>
      </c>
      <c r="B63" s="104" t="s">
        <v>59</v>
      </c>
      <c r="C63" s="105"/>
      <c r="D63" s="105"/>
      <c r="E63" s="106"/>
      <c r="F63" s="107"/>
      <c r="G63" s="108"/>
      <c r="H63" s="109"/>
      <c r="I63" s="96"/>
      <c r="J63" s="107"/>
      <c r="K63" s="97"/>
      <c r="L63" s="6"/>
      <c r="M63" s="6"/>
      <c r="N63" s="6"/>
      <c r="O63" s="96"/>
      <c r="P63" s="107"/>
      <c r="Q63" s="97"/>
      <c r="R63" s="96"/>
      <c r="S63" s="107"/>
      <c r="T63" s="97"/>
      <c r="U63" s="96"/>
      <c r="V63" s="97"/>
      <c r="W63" s="6"/>
      <c r="X63" s="6"/>
      <c r="Y63" s="6"/>
      <c r="Z63" s="6"/>
      <c r="AA63" s="7"/>
    </row>
    <row r="64" spans="1:27" ht="15">
      <c r="A64" s="5">
        <v>30200</v>
      </c>
      <c r="B64" s="104" t="s">
        <v>60</v>
      </c>
      <c r="C64" s="105"/>
      <c r="D64" s="105"/>
      <c r="E64" s="106"/>
      <c r="F64" s="119"/>
      <c r="G64" s="133"/>
      <c r="H64" s="134"/>
      <c r="I64" s="118"/>
      <c r="J64" s="119"/>
      <c r="K64" s="120"/>
      <c r="L64" s="13"/>
      <c r="M64" s="13"/>
      <c r="N64" s="13"/>
      <c r="O64" s="118"/>
      <c r="P64" s="119"/>
      <c r="Q64" s="120"/>
      <c r="R64" s="118"/>
      <c r="S64" s="119"/>
      <c r="T64" s="120"/>
      <c r="U64" s="118"/>
      <c r="V64" s="120"/>
      <c r="W64" s="13"/>
      <c r="X64" s="13"/>
      <c r="Y64" s="13"/>
      <c r="Z64" s="13"/>
      <c r="AA64" s="26"/>
    </row>
    <row r="65" spans="1:27" ht="15">
      <c r="A65" s="5">
        <v>30201</v>
      </c>
      <c r="B65" s="129" t="s">
        <v>61</v>
      </c>
      <c r="C65" s="105"/>
      <c r="D65" s="105"/>
      <c r="E65" s="106"/>
      <c r="F65" s="122"/>
      <c r="G65" s="133"/>
      <c r="H65" s="134"/>
      <c r="I65" s="121"/>
      <c r="J65" s="122"/>
      <c r="K65" s="123"/>
      <c r="L65" s="8"/>
      <c r="M65" s="8"/>
      <c r="N65" s="8"/>
      <c r="O65" s="121"/>
      <c r="P65" s="122"/>
      <c r="Q65" s="123"/>
      <c r="R65" s="121"/>
      <c r="S65" s="122"/>
      <c r="T65" s="123"/>
      <c r="U65" s="121"/>
      <c r="V65" s="123"/>
      <c r="W65" s="8"/>
      <c r="X65" s="8"/>
      <c r="Y65" s="8"/>
      <c r="Z65" s="8"/>
      <c r="AA65" s="7"/>
    </row>
    <row r="66" spans="1:27" ht="15">
      <c r="A66" s="5">
        <v>30202</v>
      </c>
      <c r="B66" s="129" t="s">
        <v>62</v>
      </c>
      <c r="C66" s="105"/>
      <c r="D66" s="105"/>
      <c r="E66" s="106"/>
      <c r="F66" s="122"/>
      <c r="G66" s="133"/>
      <c r="H66" s="134"/>
      <c r="I66" s="121"/>
      <c r="J66" s="122"/>
      <c r="K66" s="123"/>
      <c r="L66" s="8">
        <v>128136</v>
      </c>
      <c r="M66" s="8">
        <v>947</v>
      </c>
      <c r="N66" s="8"/>
      <c r="O66" s="121"/>
      <c r="P66" s="122"/>
      <c r="Q66" s="123"/>
      <c r="R66" s="121"/>
      <c r="S66" s="122"/>
      <c r="T66" s="123"/>
      <c r="U66" s="121"/>
      <c r="V66" s="123"/>
      <c r="W66" s="8"/>
      <c r="X66" s="8"/>
      <c r="Y66" s="8">
        <v>493</v>
      </c>
      <c r="Z66" s="8">
        <v>1298</v>
      </c>
      <c r="AA66" s="7">
        <f>SUM(F66:Z66)</f>
        <v>130874</v>
      </c>
    </row>
    <row r="67" spans="1:27" ht="21.75" customHeight="1">
      <c r="A67" s="4">
        <v>30300</v>
      </c>
      <c r="B67" s="104" t="s">
        <v>63</v>
      </c>
      <c r="C67" s="105"/>
      <c r="D67" s="105"/>
      <c r="E67" s="106"/>
      <c r="F67" s="122"/>
      <c r="G67" s="133"/>
      <c r="H67" s="134"/>
      <c r="I67" s="121"/>
      <c r="J67" s="122"/>
      <c r="K67" s="123"/>
      <c r="L67" s="8"/>
      <c r="M67" s="8"/>
      <c r="N67" s="8"/>
      <c r="O67" s="121"/>
      <c r="P67" s="122"/>
      <c r="Q67" s="123"/>
      <c r="R67" s="121"/>
      <c r="S67" s="122"/>
      <c r="T67" s="123"/>
      <c r="U67" s="121"/>
      <c r="V67" s="123"/>
      <c r="W67" s="8"/>
      <c r="X67" s="8"/>
      <c r="Y67" s="8"/>
      <c r="Z67" s="8"/>
      <c r="AA67" s="7"/>
    </row>
    <row r="68" spans="1:27" ht="15">
      <c r="A68" s="5">
        <v>30400</v>
      </c>
      <c r="B68" s="104" t="s">
        <v>64</v>
      </c>
      <c r="C68" s="105"/>
      <c r="D68" s="105"/>
      <c r="E68" s="106"/>
      <c r="F68" s="122"/>
      <c r="G68" s="133"/>
      <c r="H68" s="134"/>
      <c r="I68" s="121"/>
      <c r="J68" s="122"/>
      <c r="K68" s="123"/>
      <c r="L68" s="8"/>
      <c r="M68" s="8"/>
      <c r="N68" s="8"/>
      <c r="O68" s="121"/>
      <c r="P68" s="122"/>
      <c r="Q68" s="123"/>
      <c r="R68" s="121"/>
      <c r="S68" s="122"/>
      <c r="T68" s="123"/>
      <c r="U68" s="121"/>
      <c r="V68" s="123"/>
      <c r="W68" s="8"/>
      <c r="X68" s="8"/>
      <c r="Y68" s="8"/>
      <c r="Z68" s="8"/>
      <c r="AA68" s="7"/>
    </row>
    <row r="69" spans="1:28" s="12" customFormat="1" ht="15">
      <c r="A69" s="5">
        <v>30500</v>
      </c>
      <c r="B69" s="104" t="s">
        <v>65</v>
      </c>
      <c r="C69" s="105"/>
      <c r="D69" s="105"/>
      <c r="E69" s="106"/>
      <c r="F69" s="122"/>
      <c r="G69" s="133"/>
      <c r="H69" s="134"/>
      <c r="I69" s="121"/>
      <c r="J69" s="122"/>
      <c r="K69" s="123"/>
      <c r="L69" s="8">
        <f>49/317699*153133</f>
        <v>23.618321115269485</v>
      </c>
      <c r="M69" s="8"/>
      <c r="N69" s="8"/>
      <c r="O69" s="121"/>
      <c r="P69" s="122"/>
      <c r="Q69" s="123"/>
      <c r="R69" s="121"/>
      <c r="S69" s="122"/>
      <c r="T69" s="123"/>
      <c r="U69" s="121"/>
      <c r="V69" s="123"/>
      <c r="W69" s="8"/>
      <c r="X69" s="8"/>
      <c r="Y69" s="8"/>
      <c r="Z69" s="8"/>
      <c r="AA69" s="7">
        <f>SUM(F69:Z69)</f>
        <v>23.618321115269485</v>
      </c>
      <c r="AB69" s="28"/>
    </row>
    <row r="70" spans="1:28" s="18" customFormat="1" ht="15">
      <c r="A70" s="4">
        <v>30600</v>
      </c>
      <c r="B70" s="104" t="s">
        <v>66</v>
      </c>
      <c r="C70" s="105"/>
      <c r="D70" s="105"/>
      <c r="E70" s="106"/>
      <c r="F70" s="122"/>
      <c r="G70" s="133"/>
      <c r="H70" s="134"/>
      <c r="I70" s="121"/>
      <c r="J70" s="122"/>
      <c r="K70" s="123"/>
      <c r="L70" s="8"/>
      <c r="M70" s="8"/>
      <c r="N70" s="8"/>
      <c r="O70" s="121"/>
      <c r="P70" s="122"/>
      <c r="Q70" s="123"/>
      <c r="R70" s="121"/>
      <c r="S70" s="122"/>
      <c r="T70" s="123"/>
      <c r="U70" s="121"/>
      <c r="V70" s="123"/>
      <c r="W70" s="8"/>
      <c r="X70" s="8"/>
      <c r="Y70" s="8"/>
      <c r="Z70" s="8"/>
      <c r="AA70" s="7"/>
      <c r="AB70" s="27"/>
    </row>
    <row r="71" spans="1:27" ht="15">
      <c r="A71" s="4">
        <v>30700</v>
      </c>
      <c r="B71" s="104" t="s">
        <v>67</v>
      </c>
      <c r="C71" s="105"/>
      <c r="D71" s="105"/>
      <c r="E71" s="106"/>
      <c r="F71" s="122"/>
      <c r="G71" s="133"/>
      <c r="H71" s="134"/>
      <c r="I71" s="121"/>
      <c r="J71" s="122"/>
      <c r="K71" s="123"/>
      <c r="L71" s="8"/>
      <c r="M71" s="8"/>
      <c r="N71" s="8"/>
      <c r="O71" s="121"/>
      <c r="P71" s="122"/>
      <c r="Q71" s="123"/>
      <c r="R71" s="121"/>
      <c r="S71" s="122"/>
      <c r="T71" s="123"/>
      <c r="U71" s="121"/>
      <c r="V71" s="123"/>
      <c r="W71" s="8"/>
      <c r="X71" s="8"/>
      <c r="Y71" s="8"/>
      <c r="Z71" s="8"/>
      <c r="AA71" s="7"/>
    </row>
    <row r="72" spans="1:27" ht="16.5" thickBot="1">
      <c r="A72" s="9">
        <v>39999</v>
      </c>
      <c r="B72" s="152" t="s">
        <v>16</v>
      </c>
      <c r="C72" s="153"/>
      <c r="D72" s="153"/>
      <c r="E72" s="154"/>
      <c r="F72" s="111">
        <f>SUM(F63:H71)</f>
        <v>0</v>
      </c>
      <c r="G72" s="116"/>
      <c r="H72" s="117"/>
      <c r="I72" s="111">
        <f>SUM(I63:K71)</f>
        <v>0</v>
      </c>
      <c r="J72" s="116"/>
      <c r="K72" s="117"/>
      <c r="L72" s="10">
        <f>SUM(L63:L71)</f>
        <v>128159.61832111527</v>
      </c>
      <c r="M72" s="10">
        <f>SUM(M63:M71)</f>
        <v>947</v>
      </c>
      <c r="N72" s="10"/>
      <c r="O72" s="110"/>
      <c r="P72" s="111"/>
      <c r="Q72" s="112"/>
      <c r="R72" s="110"/>
      <c r="S72" s="111"/>
      <c r="T72" s="112"/>
      <c r="U72" s="110"/>
      <c r="V72" s="112"/>
      <c r="W72" s="10"/>
      <c r="X72" s="10"/>
      <c r="Y72" s="10">
        <f>SUM(Y63:Y71)</f>
        <v>493</v>
      </c>
      <c r="Z72" s="10">
        <f>SUM(Z63:Z71)</f>
        <v>1298</v>
      </c>
      <c r="AA72" s="25">
        <f>SUM(AA63:AA71)</f>
        <v>130897.61832111527</v>
      </c>
    </row>
    <row r="73" spans="1:27" ht="16.5" thickBot="1">
      <c r="A73" s="15">
        <v>49999</v>
      </c>
      <c r="B73" s="155" t="s">
        <v>68</v>
      </c>
      <c r="C73" s="156"/>
      <c r="D73" s="156"/>
      <c r="E73" s="157"/>
      <c r="F73" s="158">
        <f>F72+F61+F21</f>
        <v>16627</v>
      </c>
      <c r="G73" s="151"/>
      <c r="H73" s="151"/>
      <c r="I73" s="158">
        <f>I72+I61+I21</f>
        <v>762</v>
      </c>
      <c r="J73" s="151"/>
      <c r="K73" s="151"/>
      <c r="L73" s="16">
        <f>L72+L61+L21</f>
        <v>281292.61832111527</v>
      </c>
      <c r="M73" s="16">
        <f>M72+M61+M21</f>
        <v>5970</v>
      </c>
      <c r="N73" s="16">
        <f>N72+N61+N21</f>
        <v>13171</v>
      </c>
      <c r="O73" s="150">
        <f>O72+O61+O21</f>
        <v>44625</v>
      </c>
      <c r="P73" s="150"/>
      <c r="Q73" s="150"/>
      <c r="R73" s="150">
        <f>R72+R61+R21</f>
        <v>273</v>
      </c>
      <c r="S73" s="150"/>
      <c r="T73" s="150"/>
      <c r="U73" s="150">
        <f>U72+U61+U21</f>
        <v>8535.462990936556</v>
      </c>
      <c r="V73" s="151"/>
      <c r="W73" s="16">
        <f>W72+W61+W21</f>
        <v>7220</v>
      </c>
      <c r="X73" s="16">
        <f>X72+X61+X21</f>
        <v>3476</v>
      </c>
      <c r="Y73" s="16">
        <f>Y72+Y61+Y21</f>
        <v>1414</v>
      </c>
      <c r="Z73" s="16">
        <f>Z72+Z61+Z21</f>
        <v>3730</v>
      </c>
      <c r="AA73" s="17">
        <f>AA72+AA61+AA21</f>
        <v>387096.08131205186</v>
      </c>
    </row>
    <row r="75" spans="12:27" ht="12.75">
      <c r="L75" s="23"/>
      <c r="M75" s="21"/>
      <c r="X75" s="20"/>
      <c r="AA75" s="20"/>
    </row>
    <row r="76" spans="25:27" ht="12.75">
      <c r="Y76" s="20"/>
      <c r="Z76" s="20"/>
      <c r="AA76" s="20"/>
    </row>
    <row r="77" spans="26:27" ht="12.75">
      <c r="Z77" s="20"/>
      <c r="AA77" s="20"/>
    </row>
    <row r="78" spans="26:27" ht="12.75">
      <c r="Z78" s="20"/>
      <c r="AA78" s="20"/>
    </row>
    <row r="79" ht="12.75">
      <c r="AA79" s="20"/>
    </row>
  </sheetData>
  <sheetProtection/>
  <mergeCells count="379">
    <mergeCell ref="B8:AA8"/>
    <mergeCell ref="C9:X9"/>
    <mergeCell ref="V10:AA10"/>
    <mergeCell ref="I73:K73"/>
    <mergeCell ref="O73:Q73"/>
    <mergeCell ref="I72:K72"/>
    <mergeCell ref="O72:Q72"/>
    <mergeCell ref="B72:E72"/>
    <mergeCell ref="F72:H72"/>
    <mergeCell ref="B73:E73"/>
    <mergeCell ref="F73:H73"/>
    <mergeCell ref="R72:T72"/>
    <mergeCell ref="U72:V72"/>
    <mergeCell ref="R73:T73"/>
    <mergeCell ref="U73:V73"/>
    <mergeCell ref="R70:T70"/>
    <mergeCell ref="U70:V70"/>
    <mergeCell ref="R71:T71"/>
    <mergeCell ref="U71:V71"/>
    <mergeCell ref="B70:E70"/>
    <mergeCell ref="F70:H70"/>
    <mergeCell ref="I70:K70"/>
    <mergeCell ref="O70:Q70"/>
    <mergeCell ref="B71:E71"/>
    <mergeCell ref="F71:H71"/>
    <mergeCell ref="I71:K71"/>
    <mergeCell ref="O71:Q71"/>
    <mergeCell ref="I69:K69"/>
    <mergeCell ref="O69:Q69"/>
    <mergeCell ref="I68:K68"/>
    <mergeCell ref="O68:Q68"/>
    <mergeCell ref="B68:E68"/>
    <mergeCell ref="F68:H68"/>
    <mergeCell ref="B69:E69"/>
    <mergeCell ref="F69:H69"/>
    <mergeCell ref="R68:T68"/>
    <mergeCell ref="U68:V68"/>
    <mergeCell ref="R69:T69"/>
    <mergeCell ref="U69:V69"/>
    <mergeCell ref="R66:T66"/>
    <mergeCell ref="U66:V66"/>
    <mergeCell ref="R67:T67"/>
    <mergeCell ref="U67:V67"/>
    <mergeCell ref="B66:E66"/>
    <mergeCell ref="F66:H66"/>
    <mergeCell ref="I66:K66"/>
    <mergeCell ref="O66:Q66"/>
    <mergeCell ref="B67:E67"/>
    <mergeCell ref="F67:H67"/>
    <mergeCell ref="I67:K67"/>
    <mergeCell ref="O67:Q67"/>
    <mergeCell ref="B64:E64"/>
    <mergeCell ref="F64:H64"/>
    <mergeCell ref="I64:K64"/>
    <mergeCell ref="B65:E65"/>
    <mergeCell ref="F65:H65"/>
    <mergeCell ref="I65:K65"/>
    <mergeCell ref="U63:V63"/>
    <mergeCell ref="R65:T65"/>
    <mergeCell ref="U65:V65"/>
    <mergeCell ref="O65:Q65"/>
    <mergeCell ref="O64:Q64"/>
    <mergeCell ref="R64:T64"/>
    <mergeCell ref="U64:V64"/>
    <mergeCell ref="R61:T61"/>
    <mergeCell ref="U61:V61"/>
    <mergeCell ref="B62:AA62"/>
    <mergeCell ref="B63:E63"/>
    <mergeCell ref="F63:H63"/>
    <mergeCell ref="I63:K63"/>
    <mergeCell ref="O63:Q63"/>
    <mergeCell ref="R63:T63"/>
    <mergeCell ref="R60:T60"/>
    <mergeCell ref="U60:V60"/>
    <mergeCell ref="B61:E61"/>
    <mergeCell ref="F61:H61"/>
    <mergeCell ref="B60:E60"/>
    <mergeCell ref="F60:H60"/>
    <mergeCell ref="I61:K61"/>
    <mergeCell ref="O61:Q61"/>
    <mergeCell ref="I60:K60"/>
    <mergeCell ref="O60:Q60"/>
    <mergeCell ref="R57:T57"/>
    <mergeCell ref="U57:V57"/>
    <mergeCell ref="B59:E59"/>
    <mergeCell ref="F59:H59"/>
    <mergeCell ref="I59:K59"/>
    <mergeCell ref="O59:Q59"/>
    <mergeCell ref="R58:T58"/>
    <mergeCell ref="U58:V58"/>
    <mergeCell ref="R59:T59"/>
    <mergeCell ref="U59:V59"/>
    <mergeCell ref="B58:E58"/>
    <mergeCell ref="F58:H58"/>
    <mergeCell ref="I58:K58"/>
    <mergeCell ref="O58:Q58"/>
    <mergeCell ref="B57:E57"/>
    <mergeCell ref="F57:H57"/>
    <mergeCell ref="I57:K57"/>
    <mergeCell ref="O57:Q57"/>
    <mergeCell ref="R56:T56"/>
    <mergeCell ref="U56:V56"/>
    <mergeCell ref="B56:E56"/>
    <mergeCell ref="F56:H56"/>
    <mergeCell ref="I56:K56"/>
    <mergeCell ref="O56:Q56"/>
    <mergeCell ref="R54:T54"/>
    <mergeCell ref="U54:V54"/>
    <mergeCell ref="R55:T55"/>
    <mergeCell ref="U55:V55"/>
    <mergeCell ref="B54:E54"/>
    <mergeCell ref="F54:H54"/>
    <mergeCell ref="I54:K54"/>
    <mergeCell ref="O54:Q54"/>
    <mergeCell ref="B55:E55"/>
    <mergeCell ref="F55:H55"/>
    <mergeCell ref="I55:K55"/>
    <mergeCell ref="O55:Q55"/>
    <mergeCell ref="I53:K53"/>
    <mergeCell ref="O53:Q53"/>
    <mergeCell ref="I52:K52"/>
    <mergeCell ref="O52:Q52"/>
    <mergeCell ref="B52:E52"/>
    <mergeCell ref="F52:H52"/>
    <mergeCell ref="B53:E53"/>
    <mergeCell ref="F53:H53"/>
    <mergeCell ref="R52:T52"/>
    <mergeCell ref="U52:V52"/>
    <mergeCell ref="R53:T53"/>
    <mergeCell ref="U53:V53"/>
    <mergeCell ref="R50:T50"/>
    <mergeCell ref="U50:V50"/>
    <mergeCell ref="R51:T51"/>
    <mergeCell ref="U51:V51"/>
    <mergeCell ref="B50:E50"/>
    <mergeCell ref="F50:H50"/>
    <mergeCell ref="I50:K50"/>
    <mergeCell ref="O50:Q50"/>
    <mergeCell ref="B51:E51"/>
    <mergeCell ref="F51:H51"/>
    <mergeCell ref="I51:K51"/>
    <mergeCell ref="O51:Q51"/>
    <mergeCell ref="I49:K49"/>
    <mergeCell ref="O49:Q49"/>
    <mergeCell ref="I48:K48"/>
    <mergeCell ref="O48:Q48"/>
    <mergeCell ref="B48:E48"/>
    <mergeCell ref="F48:H48"/>
    <mergeCell ref="B49:E49"/>
    <mergeCell ref="F49:H49"/>
    <mergeCell ref="R48:T48"/>
    <mergeCell ref="U48:V48"/>
    <mergeCell ref="R49:T49"/>
    <mergeCell ref="U49:V49"/>
    <mergeCell ref="R46:T46"/>
    <mergeCell ref="U46:V46"/>
    <mergeCell ref="R47:T47"/>
    <mergeCell ref="U47:V47"/>
    <mergeCell ref="B46:E46"/>
    <mergeCell ref="F46:H46"/>
    <mergeCell ref="I46:K46"/>
    <mergeCell ref="O46:Q46"/>
    <mergeCell ref="B47:E47"/>
    <mergeCell ref="F47:H47"/>
    <mergeCell ref="I47:K47"/>
    <mergeCell ref="O47:Q47"/>
    <mergeCell ref="I45:K45"/>
    <mergeCell ref="O45:Q45"/>
    <mergeCell ref="I44:K44"/>
    <mergeCell ref="O44:Q44"/>
    <mergeCell ref="B44:E44"/>
    <mergeCell ref="F44:H44"/>
    <mergeCell ref="B45:E45"/>
    <mergeCell ref="F45:H45"/>
    <mergeCell ref="R44:T44"/>
    <mergeCell ref="U44:V44"/>
    <mergeCell ref="R45:T45"/>
    <mergeCell ref="U45:V45"/>
    <mergeCell ref="R42:T42"/>
    <mergeCell ref="U42:V42"/>
    <mergeCell ref="R43:T43"/>
    <mergeCell ref="U43:V43"/>
    <mergeCell ref="B42:E42"/>
    <mergeCell ref="F42:H42"/>
    <mergeCell ref="I42:K42"/>
    <mergeCell ref="O42:Q42"/>
    <mergeCell ref="B43:E43"/>
    <mergeCell ref="F43:H43"/>
    <mergeCell ref="I43:K43"/>
    <mergeCell ref="O43:Q43"/>
    <mergeCell ref="I41:K41"/>
    <mergeCell ref="O41:Q41"/>
    <mergeCell ref="I40:K40"/>
    <mergeCell ref="O40:Q40"/>
    <mergeCell ref="B40:E40"/>
    <mergeCell ref="F40:H40"/>
    <mergeCell ref="B41:E41"/>
    <mergeCell ref="F41:H41"/>
    <mergeCell ref="R40:T40"/>
    <mergeCell ref="U40:V40"/>
    <mergeCell ref="R41:T41"/>
    <mergeCell ref="U41:V41"/>
    <mergeCell ref="R38:T38"/>
    <mergeCell ref="U38:V38"/>
    <mergeCell ref="R39:T39"/>
    <mergeCell ref="U39:V39"/>
    <mergeCell ref="B38:E38"/>
    <mergeCell ref="F38:H38"/>
    <mergeCell ref="I38:K38"/>
    <mergeCell ref="O38:Q38"/>
    <mergeCell ref="B39:E39"/>
    <mergeCell ref="F39:H39"/>
    <mergeCell ref="I39:K39"/>
    <mergeCell ref="O39:Q39"/>
    <mergeCell ref="I37:K37"/>
    <mergeCell ref="O37:Q37"/>
    <mergeCell ref="I36:K36"/>
    <mergeCell ref="O36:Q36"/>
    <mergeCell ref="B36:E36"/>
    <mergeCell ref="F36:H36"/>
    <mergeCell ref="B37:E37"/>
    <mergeCell ref="F37:H37"/>
    <mergeCell ref="R36:T36"/>
    <mergeCell ref="U36:V36"/>
    <mergeCell ref="R37:T37"/>
    <mergeCell ref="U37:V37"/>
    <mergeCell ref="R34:T34"/>
    <mergeCell ref="U34:V34"/>
    <mergeCell ref="R35:T35"/>
    <mergeCell ref="U35:V35"/>
    <mergeCell ref="B34:E34"/>
    <mergeCell ref="F34:H34"/>
    <mergeCell ref="I34:K34"/>
    <mergeCell ref="O34:Q34"/>
    <mergeCell ref="B35:E35"/>
    <mergeCell ref="F35:H35"/>
    <mergeCell ref="I35:K35"/>
    <mergeCell ref="O35:Q35"/>
    <mergeCell ref="I33:K33"/>
    <mergeCell ref="O33:Q33"/>
    <mergeCell ref="I32:K32"/>
    <mergeCell ref="O32:Q32"/>
    <mergeCell ref="B32:E32"/>
    <mergeCell ref="F32:H32"/>
    <mergeCell ref="B33:E33"/>
    <mergeCell ref="F33:H33"/>
    <mergeCell ref="R32:T32"/>
    <mergeCell ref="U32:V32"/>
    <mergeCell ref="R33:T33"/>
    <mergeCell ref="U33:V33"/>
    <mergeCell ref="R30:T30"/>
    <mergeCell ref="U30:V30"/>
    <mergeCell ref="R31:T31"/>
    <mergeCell ref="U31:V31"/>
    <mergeCell ref="B30:E30"/>
    <mergeCell ref="F30:H30"/>
    <mergeCell ref="I30:K30"/>
    <mergeCell ref="O30:Q30"/>
    <mergeCell ref="B31:E31"/>
    <mergeCell ref="F31:H31"/>
    <mergeCell ref="I31:K31"/>
    <mergeCell ref="O31:Q31"/>
    <mergeCell ref="I29:K29"/>
    <mergeCell ref="O29:Q29"/>
    <mergeCell ref="I28:K28"/>
    <mergeCell ref="O28:Q28"/>
    <mergeCell ref="B28:E28"/>
    <mergeCell ref="F28:H28"/>
    <mergeCell ref="B29:E29"/>
    <mergeCell ref="F29:H29"/>
    <mergeCell ref="R28:T28"/>
    <mergeCell ref="U28:V28"/>
    <mergeCell ref="R29:T29"/>
    <mergeCell ref="U29:V29"/>
    <mergeCell ref="R26:T26"/>
    <mergeCell ref="U26:V26"/>
    <mergeCell ref="R27:T27"/>
    <mergeCell ref="U27:V27"/>
    <mergeCell ref="B26:E26"/>
    <mergeCell ref="F26:H26"/>
    <mergeCell ref="I26:K26"/>
    <mergeCell ref="O26:Q26"/>
    <mergeCell ref="B27:D27"/>
    <mergeCell ref="F27:H27"/>
    <mergeCell ref="I27:K27"/>
    <mergeCell ref="O27:Q27"/>
    <mergeCell ref="B24:E24"/>
    <mergeCell ref="F24:H24"/>
    <mergeCell ref="I24:K24"/>
    <mergeCell ref="B25:E25"/>
    <mergeCell ref="F25:H25"/>
    <mergeCell ref="I25:K25"/>
    <mergeCell ref="U23:V23"/>
    <mergeCell ref="R25:T25"/>
    <mergeCell ref="U25:V25"/>
    <mergeCell ref="O25:Q25"/>
    <mergeCell ref="O24:Q24"/>
    <mergeCell ref="R24:T24"/>
    <mergeCell ref="U24:V24"/>
    <mergeCell ref="R21:T21"/>
    <mergeCell ref="U21:V21"/>
    <mergeCell ref="B22:AA22"/>
    <mergeCell ref="B23:E23"/>
    <mergeCell ref="F23:H23"/>
    <mergeCell ref="I23:K23"/>
    <mergeCell ref="O23:Q23"/>
    <mergeCell ref="R23:T23"/>
    <mergeCell ref="U18:V18"/>
    <mergeCell ref="R19:T19"/>
    <mergeCell ref="U19:V19"/>
    <mergeCell ref="R20:T20"/>
    <mergeCell ref="U20:V20"/>
    <mergeCell ref="B20:E20"/>
    <mergeCell ref="F20:H20"/>
    <mergeCell ref="I21:K21"/>
    <mergeCell ref="O21:Q21"/>
    <mergeCell ref="I20:K20"/>
    <mergeCell ref="O20:Q20"/>
    <mergeCell ref="B21:E21"/>
    <mergeCell ref="F21:H21"/>
    <mergeCell ref="B19:E19"/>
    <mergeCell ref="F19:H19"/>
    <mergeCell ref="I19:K19"/>
    <mergeCell ref="O19:Q19"/>
    <mergeCell ref="U15:V15"/>
    <mergeCell ref="R17:T17"/>
    <mergeCell ref="U17:V17"/>
    <mergeCell ref="B16:E16"/>
    <mergeCell ref="F16:H16"/>
    <mergeCell ref="O17:Q17"/>
    <mergeCell ref="R16:T16"/>
    <mergeCell ref="O16:Q16"/>
    <mergeCell ref="B18:E18"/>
    <mergeCell ref="F18:H18"/>
    <mergeCell ref="I18:K18"/>
    <mergeCell ref="O18:Q18"/>
    <mergeCell ref="R18:T18"/>
    <mergeCell ref="I16:K16"/>
    <mergeCell ref="B17:E17"/>
    <mergeCell ref="F17:H17"/>
    <mergeCell ref="I17:K17"/>
    <mergeCell ref="U16:V16"/>
    <mergeCell ref="X11:X13"/>
    <mergeCell ref="Y11:Y13"/>
    <mergeCell ref="B14:AA14"/>
    <mergeCell ref="B15:E15"/>
    <mergeCell ref="F15:H15"/>
    <mergeCell ref="I15:K15"/>
    <mergeCell ref="O15:Q15"/>
    <mergeCell ref="R15:T15"/>
    <mergeCell ref="Z11:Z13"/>
    <mergeCell ref="AA11:AA13"/>
    <mergeCell ref="O11:Q13"/>
    <mergeCell ref="R11:T13"/>
    <mergeCell ref="U11:V13"/>
    <mergeCell ref="W11:W13"/>
    <mergeCell ref="A11:A13"/>
    <mergeCell ref="B11:E13"/>
    <mergeCell ref="F11:K11"/>
    <mergeCell ref="L11:N11"/>
    <mergeCell ref="F12:H13"/>
    <mergeCell ref="I12:K13"/>
    <mergeCell ref="L12:L13"/>
    <mergeCell ref="M12:M13"/>
    <mergeCell ref="N12:N13"/>
    <mergeCell ref="A1:AA1"/>
    <mergeCell ref="A2:AA2"/>
    <mergeCell ref="A3:A7"/>
    <mergeCell ref="B3:L3"/>
    <mergeCell ref="M3:M6"/>
    <mergeCell ref="B7:AA7"/>
    <mergeCell ref="N3:W3"/>
    <mergeCell ref="X3:AA6"/>
    <mergeCell ref="B4:L4"/>
    <mergeCell ref="N4:W4"/>
    <mergeCell ref="F5:H5"/>
    <mergeCell ref="N5:R5"/>
    <mergeCell ref="B6:L6"/>
    <mergeCell ref="N6:W6"/>
  </mergeCells>
  <printOptions verticalCentered="1"/>
  <pageMargins left="0.3937007874015748" right="0.2755905511811024" top="0.4724409448818898" bottom="0.984251968503937" header="0.2362204724409449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trani-luciano</dc:creator>
  <cp:keywords/>
  <dc:description/>
  <cp:lastModifiedBy>ass1</cp:lastModifiedBy>
  <cp:lastPrinted>2015-06-10T12:20:25Z</cp:lastPrinted>
  <dcterms:created xsi:type="dcterms:W3CDTF">2011-05-27T13:20:20Z</dcterms:created>
  <dcterms:modified xsi:type="dcterms:W3CDTF">2015-06-10T12:36:37Z</dcterms:modified>
  <cp:category/>
  <cp:version/>
  <cp:contentType/>
  <cp:contentStatus/>
</cp:coreProperties>
</file>