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10" windowHeight="7110" activeTab="0"/>
  </bookViews>
  <sheets>
    <sheet name="quote annue" sheetId="1" r:id="rId1"/>
  </sheets>
  <definedNames>
    <definedName name="_xlnm.Print_Area" localSheetId="0">'quote annue'!$A$1:$G$23</definedName>
  </definedNames>
  <calcPr fullCalcOnLoad="1"/>
</workbook>
</file>

<file path=xl/comments1.xml><?xml version="1.0" encoding="utf-8"?>
<comments xmlns="http://schemas.openxmlformats.org/spreadsheetml/2006/main">
  <authors>
    <author>ass1</author>
  </authors>
  <commentList>
    <comment ref="D5" authorId="0">
      <text>
        <r>
          <rPr>
            <b/>
            <sz val="10"/>
            <rFont val="Tahoma"/>
            <family val="0"/>
          </rPr>
          <t>ass1:</t>
        </r>
        <r>
          <rPr>
            <sz val="10"/>
            <rFont val="Tahoma"/>
            <family val="0"/>
          </rPr>
          <t xml:space="preserve">
quota x collettiva 2015 + € 571,66 resdidui classif 2012</t>
        </r>
      </text>
    </comment>
  </commentList>
</comments>
</file>

<file path=xl/sharedStrings.xml><?xml version="1.0" encoding="utf-8"?>
<sst xmlns="http://schemas.openxmlformats.org/spreadsheetml/2006/main" count="26" uniqueCount="21">
  <si>
    <t>COMPARTO</t>
  </si>
  <si>
    <t>CATEGORIA</t>
  </si>
  <si>
    <t>QUOTA</t>
  </si>
  <si>
    <t>A</t>
  </si>
  <si>
    <t>B</t>
  </si>
  <si>
    <t>BS</t>
  </si>
  <si>
    <t>C</t>
  </si>
  <si>
    <t>DS</t>
  </si>
  <si>
    <t>DIRIGENTI MEDICI</t>
  </si>
  <si>
    <t>DIRIGENTI S.P.T.A.</t>
  </si>
  <si>
    <t>D</t>
  </si>
  <si>
    <t xml:space="preserve"> PRODUTTIVITA' COLLETTIVA </t>
  </si>
  <si>
    <t>IMPORTI LORDI INDIVIDUALI</t>
  </si>
  <si>
    <t>PRODUTTIVITA' AMM.VI E TECNICI C/O STR. AMM.VE</t>
  </si>
  <si>
    <t>budget annui</t>
  </si>
  <si>
    <t>IMPORTI LORDI INDIVIDUALI INTERI</t>
  </si>
  <si>
    <t xml:space="preserve">budget </t>
  </si>
  <si>
    <t xml:space="preserve">SALDI (liq. 06/2016) </t>
  </si>
  <si>
    <t>Totale erogato</t>
  </si>
  <si>
    <t xml:space="preserve">RETRIBUZIONE DI RISULTATO COLLETTIVA </t>
  </si>
  <si>
    <t>AAS 1 TRIESTINA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</si>
</sst>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1" fillId="0" borderId="0" xfId="4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3" fontId="0" fillId="0" borderId="0" xfId="45" applyFont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" fontId="1" fillId="0" borderId="18" xfId="45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10" xfId="45" applyNumberFormat="1" applyFont="1" applyBorder="1" applyAlignment="1">
      <alignment horizontal="center"/>
    </xf>
    <xf numFmtId="164" fontId="1" fillId="0" borderId="19" xfId="45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right"/>
    </xf>
    <xf numFmtId="164" fontId="1" fillId="0" borderId="18" xfId="45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164" fontId="1" fillId="0" borderId="20" xfId="45" applyNumberFormat="1" applyFont="1" applyBorder="1" applyAlignment="1">
      <alignment horizontal="center"/>
    </xf>
    <xf numFmtId="164" fontId="1" fillId="0" borderId="21" xfId="45" applyNumberFormat="1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43" fontId="1" fillId="0" borderId="15" xfId="45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2" fontId="1" fillId="0" borderId="22" xfId="0" applyNumberFormat="1" applyFont="1" applyBorder="1" applyAlignment="1">
      <alignment horizontal="center"/>
    </xf>
    <xf numFmtId="4" fontId="1" fillId="0" borderId="23" xfId="45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3" max="3" width="34.28125" style="0" bestFit="1" customWidth="1"/>
    <col min="4" max="4" width="22.7109375" style="0" customWidth="1"/>
    <col min="5" max="5" width="1.7109375" style="0" customWidth="1"/>
    <col min="6" max="6" width="26.8515625" style="0" customWidth="1"/>
    <col min="7" max="7" width="25.28125" style="0" customWidth="1"/>
    <col min="8" max="8" width="6.421875" style="0" customWidth="1"/>
  </cols>
  <sheetData>
    <row r="1" spans="1:2" ht="12.75">
      <c r="A1" s="1">
        <v>2015</v>
      </c>
      <c r="B1" s="1" t="s">
        <v>20</v>
      </c>
    </row>
    <row r="2" ht="13.5" thickBot="1"/>
    <row r="3" spans="1:8" ht="12.75">
      <c r="A3" s="24" t="s">
        <v>0</v>
      </c>
      <c r="B3" s="14" t="s">
        <v>11</v>
      </c>
      <c r="C3" s="8"/>
      <c r="D3" s="8"/>
      <c r="F3" s="24" t="s">
        <v>13</v>
      </c>
      <c r="G3" s="8"/>
      <c r="H3" s="2"/>
    </row>
    <row r="4" spans="1:8" ht="12.75">
      <c r="A4" s="17"/>
      <c r="B4" s="2"/>
      <c r="C4" s="18" t="s">
        <v>17</v>
      </c>
      <c r="D4" s="18" t="s">
        <v>14</v>
      </c>
      <c r="F4" s="35" t="s">
        <v>0</v>
      </c>
      <c r="G4" s="18" t="s">
        <v>16</v>
      </c>
      <c r="H4" s="2"/>
    </row>
    <row r="5" spans="1:8" ht="12.75">
      <c r="A5" s="42" t="s">
        <v>1</v>
      </c>
      <c r="B5" s="3" t="s">
        <v>2</v>
      </c>
      <c r="C5" s="18" t="s">
        <v>15</v>
      </c>
      <c r="D5" s="25">
        <f>930489.25+571.66</f>
        <v>931060.91</v>
      </c>
      <c r="F5" s="31" t="s">
        <v>12</v>
      </c>
      <c r="G5" s="25">
        <v>50000</v>
      </c>
      <c r="H5" s="2"/>
    </row>
    <row r="6" spans="1:8" ht="12.75">
      <c r="A6" s="42" t="s">
        <v>3</v>
      </c>
      <c r="B6" s="10">
        <v>1.2</v>
      </c>
      <c r="C6" s="25">
        <f>C10/B10*B6</f>
        <v>648.4547368421053</v>
      </c>
      <c r="D6" s="30"/>
      <c r="F6" s="32">
        <f>F$10/B$10*B6</f>
        <v>180.48631578947365</v>
      </c>
      <c r="G6" s="6"/>
      <c r="H6" s="2"/>
    </row>
    <row r="7" spans="1:8" ht="12.75">
      <c r="A7" s="42" t="s">
        <v>4</v>
      </c>
      <c r="B7" s="10">
        <v>1.4</v>
      </c>
      <c r="C7" s="25">
        <f>C10/B10*B7</f>
        <v>756.5305263157895</v>
      </c>
      <c r="D7" s="30"/>
      <c r="F7" s="32">
        <f>F$10/B$10*B7</f>
        <v>210.5673684210526</v>
      </c>
      <c r="G7" s="6"/>
      <c r="H7" s="2"/>
    </row>
    <row r="8" spans="1:8" ht="12.75">
      <c r="A8" s="42" t="s">
        <v>5</v>
      </c>
      <c r="B8" s="10">
        <v>1.5</v>
      </c>
      <c r="C8" s="25">
        <f>C10/B10*B8</f>
        <v>810.5684210526317</v>
      </c>
      <c r="D8" s="30"/>
      <c r="F8" s="32">
        <f>F$10/B$10*B8</f>
        <v>225.60789473684207</v>
      </c>
      <c r="G8" s="6"/>
      <c r="H8" s="2"/>
    </row>
    <row r="9" spans="1:8" ht="12.75">
      <c r="A9" s="42" t="s">
        <v>6</v>
      </c>
      <c r="B9" s="10">
        <v>1.8</v>
      </c>
      <c r="C9" s="25">
        <f>C10/B10*B9</f>
        <v>972.6821052631581</v>
      </c>
      <c r="D9" s="30"/>
      <c r="F9" s="32">
        <f>F$10/B$10*B9</f>
        <v>270.7294736842105</v>
      </c>
      <c r="G9" s="6"/>
      <c r="H9" s="2"/>
    </row>
    <row r="10" spans="1:8" ht="12.75">
      <c r="A10" s="42" t="s">
        <v>10</v>
      </c>
      <c r="B10" s="10">
        <v>1.9</v>
      </c>
      <c r="C10" s="25">
        <f>612.01+414.71</f>
        <v>1026.72</v>
      </c>
      <c r="D10" s="30"/>
      <c r="F10" s="32">
        <f>213.8+71.97</f>
        <v>285.77</v>
      </c>
      <c r="G10" s="6"/>
      <c r="H10" s="2"/>
    </row>
    <row r="11" spans="1:8" ht="13.5" thickBot="1">
      <c r="A11" s="43" t="s">
        <v>7</v>
      </c>
      <c r="B11" s="11">
        <v>2</v>
      </c>
      <c r="C11" s="26">
        <f>C10/B10*B11</f>
        <v>1080.7578947368422</v>
      </c>
      <c r="D11" s="39"/>
      <c r="F11" s="33">
        <f>F$10/B$10*B11</f>
        <v>300.81052631578945</v>
      </c>
      <c r="G11" s="41"/>
      <c r="H11" s="2"/>
    </row>
    <row r="12" spans="1:7" ht="14.25" thickBot="1" thickTop="1">
      <c r="A12" s="27"/>
      <c r="B12" s="22"/>
      <c r="C12" s="28" t="s">
        <v>18</v>
      </c>
      <c r="D12" s="29">
        <v>923100.11</v>
      </c>
      <c r="F12" s="34" t="s">
        <v>18</v>
      </c>
      <c r="G12" s="29">
        <v>49975</v>
      </c>
    </row>
    <row r="13" ht="12.75">
      <c r="C13" s="4"/>
    </row>
    <row r="14" spans="1:7" ht="12.75">
      <c r="A14" s="2"/>
      <c r="B14" s="2"/>
      <c r="C14" s="2"/>
      <c r="D14" s="2"/>
      <c r="E14" s="2"/>
      <c r="F14" s="2"/>
      <c r="G14" s="2"/>
    </row>
    <row r="15" spans="1:7" ht="18.75" customHeight="1" thickBot="1">
      <c r="A15" s="2"/>
      <c r="B15" s="3"/>
      <c r="C15" s="10" t="str">
        <f>C4</f>
        <v>SALDI (liq. 06/2016) </v>
      </c>
      <c r="D15" s="10"/>
      <c r="E15" s="2"/>
      <c r="F15" s="2"/>
      <c r="G15" s="10"/>
    </row>
    <row r="16" spans="1:7" ht="12.75">
      <c r="A16" s="13"/>
      <c r="B16" s="14"/>
      <c r="C16" s="15" t="s">
        <v>19</v>
      </c>
      <c r="D16" s="16"/>
      <c r="E16" s="2"/>
      <c r="F16" s="2"/>
      <c r="G16" s="10"/>
    </row>
    <row r="17" spans="1:5" ht="15.75" customHeight="1">
      <c r="A17" s="17"/>
      <c r="B17" s="3"/>
      <c r="C17" s="10" t="str">
        <f>C5</f>
        <v>IMPORTI LORDI INDIVIDUALI INTERI</v>
      </c>
      <c r="D17" s="18" t="str">
        <f>D4</f>
        <v>budget annui</v>
      </c>
      <c r="E17" s="2"/>
    </row>
    <row r="18" spans="1:5" ht="13.5" thickBot="1">
      <c r="A18" s="19" t="s">
        <v>8</v>
      </c>
      <c r="B18" s="2"/>
      <c r="C18" s="9">
        <f>1683.12+2252.41</f>
        <v>3935.5299999999997</v>
      </c>
      <c r="D18" s="40">
        <v>416896.79</v>
      </c>
      <c r="E18" s="2"/>
    </row>
    <row r="19" spans="1:7" ht="14.25" thickBot="1" thickTop="1">
      <c r="A19" s="21"/>
      <c r="B19" s="22"/>
      <c r="C19" s="28" t="s">
        <v>18</v>
      </c>
      <c r="D19" s="23">
        <v>396845.97</v>
      </c>
      <c r="E19" s="2"/>
      <c r="F19" s="10"/>
      <c r="G19" s="9"/>
    </row>
    <row r="20" spans="1:7" ht="13.5" thickBot="1">
      <c r="A20" s="2"/>
      <c r="B20" s="2"/>
      <c r="C20" s="9"/>
      <c r="D20" s="36"/>
      <c r="E20" s="2"/>
      <c r="F20" s="2"/>
      <c r="G20" s="2"/>
    </row>
    <row r="21" spans="1:7" ht="12.75">
      <c r="A21" s="13"/>
      <c r="B21" s="37"/>
      <c r="C21" s="15" t="s">
        <v>19</v>
      </c>
      <c r="D21" s="38"/>
      <c r="E21" s="2"/>
      <c r="F21" s="2"/>
      <c r="G21" s="2"/>
    </row>
    <row r="22" spans="1:7" ht="12.75">
      <c r="A22" s="17"/>
      <c r="B22" s="2"/>
      <c r="C22" s="10" t="str">
        <f>C5</f>
        <v>IMPORTI LORDI INDIVIDUALI INTERI</v>
      </c>
      <c r="D22" s="20"/>
      <c r="E22" s="2"/>
      <c r="F22" s="2"/>
      <c r="G22" s="2"/>
    </row>
    <row r="23" spans="1:7" ht="13.5" thickBot="1">
      <c r="A23" s="19" t="s">
        <v>9</v>
      </c>
      <c r="B23" s="2"/>
      <c r="C23" s="9">
        <f>2763.16+3328.33</f>
        <v>6091.49</v>
      </c>
      <c r="D23" s="40">
        <v>396852.08</v>
      </c>
      <c r="E23" s="2"/>
      <c r="F23" s="2"/>
      <c r="G23" s="2"/>
    </row>
    <row r="24" spans="1:7" ht="14.25" thickBot="1" thickTop="1">
      <c r="A24" s="21"/>
      <c r="B24" s="22"/>
      <c r="C24" s="28" t="s">
        <v>18</v>
      </c>
      <c r="D24" s="23">
        <v>416890.15</v>
      </c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3"/>
      <c r="B26" s="2"/>
      <c r="C26" s="2"/>
      <c r="D26" s="2"/>
      <c r="E26" s="2"/>
      <c r="F26" s="2"/>
      <c r="G26" s="2"/>
    </row>
    <row r="27" spans="4:6" ht="12.75">
      <c r="D27" s="2"/>
      <c r="E27" s="2"/>
      <c r="F27" s="2"/>
    </row>
    <row r="28" spans="4:6" ht="12.75">
      <c r="D28" s="7"/>
      <c r="E28" s="2"/>
      <c r="F28" s="2"/>
    </row>
    <row r="29" spans="4:6" ht="12.75">
      <c r="D29" s="2"/>
      <c r="E29" s="2"/>
      <c r="F29" s="2"/>
    </row>
    <row r="30" ht="12.75">
      <c r="C30" s="4"/>
    </row>
    <row r="35" ht="12.75">
      <c r="B35" s="12"/>
    </row>
    <row r="42" ht="12.75">
      <c r="C42" s="5"/>
    </row>
  </sheetData>
  <sheetProtection/>
  <printOptions/>
  <pageMargins left="0.2" right="0.2" top="1" bottom="1" header="0.5" footer="0.5"/>
  <pageSetup fitToHeight="1" fitToWidth="1" horizontalDpi="600" verticalDpi="600" orientation="landscape" paperSize="9" r:id="rId3"/>
  <headerFooter alignWithMargins="0">
    <oddHeader>&amp;R&amp;"Arial,Grassetto"&amp;F&amp;A</oddHeader>
    <oddFooter>&amp;LTrieste, &amp;D&amp;CU.O. Trattamento Economico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Pacorini</dc:creator>
  <cp:keywords/>
  <dc:description/>
  <cp:lastModifiedBy>AOUTS</cp:lastModifiedBy>
  <cp:lastPrinted>2015-06-16T13:17:23Z</cp:lastPrinted>
  <dcterms:created xsi:type="dcterms:W3CDTF">2003-06-09T12:27:56Z</dcterms:created>
  <dcterms:modified xsi:type="dcterms:W3CDTF">2017-03-28T09:42:27Z</dcterms:modified>
  <cp:category/>
  <cp:version/>
  <cp:contentType/>
  <cp:contentStatus/>
</cp:coreProperties>
</file>